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30"/>
  </bookViews>
  <sheets>
    <sheet name="収支計画" sheetId="2" r:id="rId1"/>
  </sheets>
  <calcPr calcId="145621"/>
</workbook>
</file>

<file path=xl/calcChain.xml><?xml version="1.0" encoding="utf-8"?>
<calcChain xmlns="http://schemas.openxmlformats.org/spreadsheetml/2006/main">
  <c r="L70" i="2" l="1"/>
  <c r="M70" i="2"/>
  <c r="N70" i="2"/>
  <c r="O70" i="2"/>
  <c r="P70" i="2"/>
  <c r="Q70" i="2"/>
  <c r="R70" i="2"/>
  <c r="S70" i="2"/>
  <c r="T70" i="2"/>
  <c r="U70" i="2"/>
  <c r="V70" i="2"/>
  <c r="K70" i="2"/>
  <c r="L69" i="2"/>
  <c r="M69" i="2"/>
  <c r="N69" i="2"/>
  <c r="O69" i="2"/>
  <c r="P69" i="2"/>
  <c r="Q69" i="2"/>
  <c r="R69" i="2"/>
  <c r="S69" i="2"/>
  <c r="T69" i="2"/>
  <c r="U69" i="2"/>
  <c r="V69" i="2"/>
  <c r="K69" i="2"/>
  <c r="L65" i="2"/>
  <c r="M65" i="2"/>
  <c r="N65" i="2"/>
  <c r="O65" i="2"/>
  <c r="P65" i="2"/>
  <c r="Q65" i="2"/>
  <c r="R65" i="2"/>
  <c r="S65" i="2"/>
  <c r="T65" i="2"/>
  <c r="U65" i="2"/>
  <c r="V65" i="2"/>
  <c r="K65" i="2"/>
  <c r="V31" i="2"/>
  <c r="U31" i="2"/>
  <c r="T31" i="2"/>
  <c r="S31" i="2"/>
  <c r="R31" i="2"/>
  <c r="Q31" i="2"/>
  <c r="P31" i="2"/>
  <c r="O31" i="2"/>
  <c r="N31" i="2"/>
  <c r="M31" i="2"/>
  <c r="L31" i="2"/>
  <c r="K31" i="2"/>
  <c r="V55" i="2"/>
  <c r="U55" i="2"/>
  <c r="V22" i="2"/>
  <c r="U22" i="2"/>
  <c r="T22" i="2"/>
  <c r="S22" i="2"/>
  <c r="S38" i="2" s="1"/>
  <c r="R22" i="2"/>
  <c r="R38" i="2" s="1"/>
  <c r="Q22" i="2"/>
  <c r="P22" i="2"/>
  <c r="O22" i="2"/>
  <c r="N22" i="2"/>
  <c r="M22" i="2"/>
  <c r="L22" i="2"/>
  <c r="K22" i="2"/>
  <c r="V17" i="2"/>
  <c r="U17" i="2"/>
  <c r="T17" i="2"/>
  <c r="S17" i="2"/>
  <c r="R17" i="2"/>
  <c r="Q17" i="2"/>
  <c r="P17" i="2"/>
  <c r="O17" i="2"/>
  <c r="N17" i="2"/>
  <c r="M17" i="2"/>
  <c r="L17" i="2"/>
  <c r="K17" i="2"/>
  <c r="V13" i="2"/>
  <c r="U13" i="2"/>
  <c r="T13" i="2"/>
  <c r="S13" i="2"/>
  <c r="S12" i="2" s="1"/>
  <c r="R13" i="2"/>
  <c r="Q13" i="2"/>
  <c r="P13" i="2"/>
  <c r="O13" i="2"/>
  <c r="N13" i="2"/>
  <c r="M13" i="2"/>
  <c r="M12" i="2" s="1"/>
  <c r="L13" i="2"/>
  <c r="K13" i="2"/>
  <c r="K12" i="2" s="1"/>
  <c r="V9" i="2"/>
  <c r="U9" i="2"/>
  <c r="T9" i="2"/>
  <c r="S9" i="2"/>
  <c r="R9" i="2"/>
  <c r="Q9" i="2"/>
  <c r="P9" i="2"/>
  <c r="O9" i="2"/>
  <c r="N9" i="2"/>
  <c r="M9" i="2"/>
  <c r="L9" i="2"/>
  <c r="K9" i="2"/>
  <c r="L5" i="2"/>
  <c r="L53" i="2" s="1"/>
  <c r="K5" i="2"/>
  <c r="K53" i="2" s="1"/>
  <c r="Q12" i="2" l="1"/>
  <c r="U12" i="2"/>
  <c r="N12" i="2"/>
  <c r="R12" i="2"/>
  <c r="V12" i="2"/>
  <c r="O12" i="2"/>
  <c r="L12" i="2"/>
  <c r="P12" i="2"/>
  <c r="T12" i="2"/>
  <c r="P38" i="2"/>
  <c r="K38" i="2"/>
  <c r="U38" i="2"/>
  <c r="Q38" i="2"/>
  <c r="O38" i="2"/>
  <c r="V38" i="2"/>
  <c r="T38" i="2"/>
  <c r="N38" i="2"/>
  <c r="M38" i="2"/>
  <c r="L38" i="2"/>
  <c r="L4" i="2"/>
  <c r="L49" i="2" s="1"/>
  <c r="K4" i="2"/>
  <c r="K49" i="2" s="1"/>
  <c r="N5" i="2"/>
  <c r="K21" i="2" l="1"/>
  <c r="K39" i="2" s="1"/>
  <c r="K43" i="2" s="1"/>
  <c r="L21" i="2"/>
  <c r="L39" i="2" s="1"/>
  <c r="L43" i="2" s="1"/>
  <c r="L45" i="2" s="1"/>
  <c r="O5" i="2"/>
  <c r="O53" i="2" s="1"/>
  <c r="N53" i="2"/>
  <c r="N4" i="2"/>
  <c r="Q5" i="2"/>
  <c r="M5" i="2"/>
  <c r="P5" i="2"/>
  <c r="O4" i="2" l="1"/>
  <c r="O21" i="2" s="1"/>
  <c r="O39" i="2" s="1"/>
  <c r="O43" i="2" s="1"/>
  <c r="O46" i="2" s="1"/>
  <c r="P53" i="2"/>
  <c r="P4" i="2"/>
  <c r="R5" i="2"/>
  <c r="N49" i="2"/>
  <c r="N21" i="2"/>
  <c r="N39" i="2" s="1"/>
  <c r="N43" i="2" s="1"/>
  <c r="N46" i="2" s="1"/>
  <c r="Q53" i="2"/>
  <c r="Q4" i="2"/>
  <c r="M53" i="2"/>
  <c r="M4" i="2"/>
  <c r="O49" i="2" l="1"/>
  <c r="M49" i="2"/>
  <c r="M21" i="2"/>
  <c r="M39" i="2" s="1"/>
  <c r="M43" i="2" s="1"/>
  <c r="M46" i="2" s="1"/>
  <c r="Q49" i="2"/>
  <c r="Q21" i="2"/>
  <c r="Q39" i="2" s="1"/>
  <c r="Q43" i="2" s="1"/>
  <c r="Q46" i="2" s="1"/>
  <c r="R53" i="2"/>
  <c r="R4" i="2"/>
  <c r="S5" i="2"/>
  <c r="P49" i="2"/>
  <c r="P21" i="2"/>
  <c r="P39" i="2" s="1"/>
  <c r="P43" i="2" s="1"/>
  <c r="P46" i="2" s="1"/>
  <c r="S53" i="2" l="1"/>
  <c r="S4" i="2"/>
  <c r="T5" i="2"/>
  <c r="R49" i="2"/>
  <c r="R21" i="2"/>
  <c r="R39" i="2" s="1"/>
  <c r="R43" i="2" s="1"/>
  <c r="R45" i="2" s="1"/>
  <c r="T53" i="2" l="1"/>
  <c r="T4" i="2"/>
  <c r="U5" i="2"/>
  <c r="V5" i="2"/>
  <c r="S49" i="2"/>
  <c r="S21" i="2"/>
  <c r="S39" i="2" s="1"/>
  <c r="S43" i="2" s="1"/>
  <c r="S45" i="2" s="1"/>
  <c r="U53" i="2" l="1"/>
  <c r="U4" i="2"/>
  <c r="T49" i="2"/>
  <c r="T21" i="2"/>
  <c r="T39" i="2" s="1"/>
  <c r="T43" i="2" s="1"/>
  <c r="T45" i="2" s="1"/>
  <c r="V53" i="2"/>
  <c r="V4" i="2"/>
  <c r="V49" i="2" l="1"/>
  <c r="V21" i="2"/>
  <c r="V39" i="2" s="1"/>
  <c r="V43" i="2" s="1"/>
  <c r="V45" i="2" s="1"/>
  <c r="U49" i="2"/>
  <c r="U21" i="2"/>
  <c r="U39" i="2" s="1"/>
  <c r="U43" i="2" s="1"/>
  <c r="U45" i="2" s="1"/>
</calcChain>
</file>

<file path=xl/sharedStrings.xml><?xml version="1.0" encoding="utf-8"?>
<sst xmlns="http://schemas.openxmlformats.org/spreadsheetml/2006/main" count="174" uniqueCount="135">
  <si>
    <t>（単位：千円，％）</t>
    <rPh sb="1" eb="3">
      <t>タンイ</t>
    </rPh>
    <rPh sb="4" eb="6">
      <t>センエン</t>
    </rPh>
    <phoneticPr fontId="4"/>
  </si>
  <si>
    <t>年　　　　　　度</t>
    <rPh sb="0" eb="8">
      <t>ネンド</t>
    </rPh>
    <phoneticPr fontId="4"/>
  </si>
  <si>
    <t>前々年度</t>
    <rPh sb="0" eb="2">
      <t>ゼンゼン</t>
    </rPh>
    <rPh sb="2" eb="4">
      <t>ネンド</t>
    </rPh>
    <phoneticPr fontId="4"/>
  </si>
  <si>
    <t>前年度</t>
    <rPh sb="0" eb="3">
      <t>ゼンネンド</t>
    </rPh>
    <phoneticPr fontId="4"/>
  </si>
  <si>
    <t>本年度</t>
    <rPh sb="0" eb="3">
      <t>ホンネンド</t>
    </rPh>
    <phoneticPr fontId="4"/>
  </si>
  <si>
    <t>平成３０年度</t>
    <rPh sb="0" eb="2">
      <t>ヘイセイ</t>
    </rPh>
    <rPh sb="4" eb="6">
      <t>ネンド</t>
    </rPh>
    <phoneticPr fontId="2"/>
  </si>
  <si>
    <t>平成３１年度</t>
    <rPh sb="0" eb="2">
      <t>ヘイセイ</t>
    </rPh>
    <rPh sb="4" eb="6">
      <t>ネンド</t>
    </rPh>
    <phoneticPr fontId="2"/>
  </si>
  <si>
    <t>平成３２年度</t>
    <rPh sb="0" eb="2">
      <t>ヘイセイ</t>
    </rPh>
    <rPh sb="4" eb="6">
      <t>ネンド</t>
    </rPh>
    <phoneticPr fontId="2"/>
  </si>
  <si>
    <t>平成３３年度</t>
    <rPh sb="0" eb="2">
      <t>ヘイセイ</t>
    </rPh>
    <rPh sb="4" eb="6">
      <t>ネンド</t>
    </rPh>
    <phoneticPr fontId="2"/>
  </si>
  <si>
    <t>平成３４年度</t>
    <rPh sb="0" eb="2">
      <t>ヘイセイ</t>
    </rPh>
    <rPh sb="4" eb="6">
      <t>ネンド</t>
    </rPh>
    <phoneticPr fontId="2"/>
  </si>
  <si>
    <t>平成３５年度</t>
    <rPh sb="0" eb="2">
      <t>ヘイセイ</t>
    </rPh>
    <rPh sb="4" eb="6">
      <t>ネンド</t>
    </rPh>
    <phoneticPr fontId="2"/>
  </si>
  <si>
    <t>平成３６年度</t>
    <rPh sb="0" eb="2">
      <t>ヘイセイ</t>
    </rPh>
    <rPh sb="4" eb="6">
      <t>ネンド</t>
    </rPh>
    <phoneticPr fontId="2"/>
  </si>
  <si>
    <t>平成３７年度</t>
    <rPh sb="0" eb="2">
      <t>ヘイセイ</t>
    </rPh>
    <rPh sb="4" eb="6">
      <t>ネンド</t>
    </rPh>
    <phoneticPr fontId="2"/>
  </si>
  <si>
    <t>平成３８年度</t>
    <rPh sb="0" eb="2">
      <t>ヘイセイ</t>
    </rPh>
    <rPh sb="4" eb="6">
      <t>ネンド</t>
    </rPh>
    <phoneticPr fontId="2"/>
  </si>
  <si>
    <t>区</t>
    <rPh sb="0" eb="1">
      <t>ク</t>
    </rPh>
    <phoneticPr fontId="4"/>
  </si>
  <si>
    <t>分</t>
    <rPh sb="0" eb="1">
      <t>ブン</t>
    </rPh>
    <phoneticPr fontId="4"/>
  </si>
  <si>
    <t>（決算）</t>
    <rPh sb="1" eb="3">
      <t>ケッサン</t>
    </rPh>
    <phoneticPr fontId="4"/>
  </si>
  <si>
    <t>決算
見込</t>
    <rPh sb="0" eb="2">
      <t>ケッサン</t>
    </rPh>
    <rPh sb="3" eb="5">
      <t>ミコ</t>
    </rPh>
    <phoneticPr fontId="4"/>
  </si>
  <si>
    <t>収　益　的　収　支</t>
    <phoneticPr fontId="4"/>
  </si>
  <si>
    <t>収益的収入</t>
    <rPh sb="0" eb="3">
      <t>シュウエキテキ</t>
    </rPh>
    <rPh sb="3" eb="5">
      <t>シュウニュウ</t>
    </rPh>
    <phoneticPr fontId="4"/>
  </si>
  <si>
    <t>総収益</t>
    <rPh sb="0" eb="3">
      <t>ソウシュウエキ</t>
    </rPh>
    <phoneticPr fontId="4"/>
  </si>
  <si>
    <t>(A)</t>
    <phoneticPr fontId="4"/>
  </si>
  <si>
    <t>（１）</t>
    <phoneticPr fontId="4"/>
  </si>
  <si>
    <t>営業収益</t>
    <rPh sb="0" eb="2">
      <t>エイギョウ</t>
    </rPh>
    <rPh sb="2" eb="4">
      <t>シュウエキ</t>
    </rPh>
    <phoneticPr fontId="4"/>
  </si>
  <si>
    <t>(B)</t>
    <phoneticPr fontId="4"/>
  </si>
  <si>
    <t>ア</t>
    <phoneticPr fontId="4"/>
  </si>
  <si>
    <t>料金収入</t>
    <rPh sb="0" eb="2">
      <t>リョウキン</t>
    </rPh>
    <rPh sb="2" eb="4">
      <t>シュウニュウ</t>
    </rPh>
    <phoneticPr fontId="4"/>
  </si>
  <si>
    <t>イ</t>
    <phoneticPr fontId="4"/>
  </si>
  <si>
    <t>受託工事収益</t>
    <rPh sb="0" eb="2">
      <t>ジュタク</t>
    </rPh>
    <rPh sb="2" eb="4">
      <t>コウジ</t>
    </rPh>
    <rPh sb="4" eb="6">
      <t>シュウエキ</t>
    </rPh>
    <phoneticPr fontId="4"/>
  </si>
  <si>
    <t>(C)</t>
    <phoneticPr fontId="4"/>
  </si>
  <si>
    <t>ウ</t>
    <phoneticPr fontId="4"/>
  </si>
  <si>
    <t>その他</t>
    <rPh sb="2" eb="3">
      <t>タ</t>
    </rPh>
    <phoneticPr fontId="4"/>
  </si>
  <si>
    <t>（２）</t>
    <phoneticPr fontId="4"/>
  </si>
  <si>
    <t>営業外収益</t>
    <rPh sb="0" eb="3">
      <t>エイギョウガイ</t>
    </rPh>
    <rPh sb="3" eb="5">
      <t>シュウエキ</t>
    </rPh>
    <phoneticPr fontId="4"/>
  </si>
  <si>
    <t>他会計繰入金</t>
    <rPh sb="0" eb="1">
      <t>タ</t>
    </rPh>
    <rPh sb="1" eb="3">
      <t>カイケイ</t>
    </rPh>
    <rPh sb="3" eb="6">
      <t>クリイレキン</t>
    </rPh>
    <phoneticPr fontId="4"/>
  </si>
  <si>
    <t>収益的支出</t>
    <rPh sb="0" eb="3">
      <t>シュウエキテキ</t>
    </rPh>
    <rPh sb="3" eb="5">
      <t>シシュツ</t>
    </rPh>
    <phoneticPr fontId="4"/>
  </si>
  <si>
    <t>２</t>
    <phoneticPr fontId="4"/>
  </si>
  <si>
    <t>総費用</t>
    <rPh sb="0" eb="3">
      <t>ソウヒヨウ</t>
    </rPh>
    <phoneticPr fontId="4"/>
  </si>
  <si>
    <t>(D)</t>
    <phoneticPr fontId="4"/>
  </si>
  <si>
    <t>営業費用</t>
    <rPh sb="0" eb="2">
      <t>エイギョウ</t>
    </rPh>
    <rPh sb="2" eb="4">
      <t>ヒヨウ</t>
    </rPh>
    <phoneticPr fontId="4"/>
  </si>
  <si>
    <t>職員給与費</t>
    <rPh sb="0" eb="2">
      <t>ショクイン</t>
    </rPh>
    <rPh sb="2" eb="5">
      <t>キュウヨヒ</t>
    </rPh>
    <phoneticPr fontId="4"/>
  </si>
  <si>
    <t>うち退職手当</t>
    <rPh sb="2" eb="4">
      <t>タイショク</t>
    </rPh>
    <rPh sb="4" eb="6">
      <t>テアテ</t>
    </rPh>
    <phoneticPr fontId="4"/>
  </si>
  <si>
    <t>営業外費用</t>
    <rPh sb="0" eb="3">
      <t>エイギョウガイ</t>
    </rPh>
    <rPh sb="3" eb="5">
      <t>ヒヨウ</t>
    </rPh>
    <phoneticPr fontId="4"/>
  </si>
  <si>
    <t>支払利息</t>
    <rPh sb="0" eb="2">
      <t>シハライ</t>
    </rPh>
    <rPh sb="2" eb="4">
      <t>リソク</t>
    </rPh>
    <phoneticPr fontId="4"/>
  </si>
  <si>
    <t>うち一時借入金利息</t>
    <rPh sb="2" eb="4">
      <t>イチジ</t>
    </rPh>
    <rPh sb="4" eb="6">
      <t>カリイレ</t>
    </rPh>
    <rPh sb="6" eb="7">
      <t>キンリ</t>
    </rPh>
    <rPh sb="7" eb="9">
      <t>リソク</t>
    </rPh>
    <phoneticPr fontId="4"/>
  </si>
  <si>
    <t>イ</t>
    <phoneticPr fontId="4"/>
  </si>
  <si>
    <t>３</t>
    <phoneticPr fontId="4"/>
  </si>
  <si>
    <t>収支差引</t>
    <rPh sb="0" eb="2">
      <t>シュウシ</t>
    </rPh>
    <rPh sb="2" eb="4">
      <t>サシヒキ</t>
    </rPh>
    <phoneticPr fontId="4"/>
  </si>
  <si>
    <t>(A)-(D)</t>
    <phoneticPr fontId="4"/>
  </si>
  <si>
    <t>(E)</t>
    <phoneticPr fontId="4"/>
  </si>
  <si>
    <t>資　本　的　収　支</t>
    <rPh sb="0" eb="1">
      <t>シ</t>
    </rPh>
    <rPh sb="2" eb="3">
      <t>ホン</t>
    </rPh>
    <rPh sb="4" eb="5">
      <t>テキ</t>
    </rPh>
    <rPh sb="6" eb="7">
      <t>オサム</t>
    </rPh>
    <rPh sb="8" eb="9">
      <t>ササ</t>
    </rPh>
    <phoneticPr fontId="4"/>
  </si>
  <si>
    <t>資本的収入</t>
    <rPh sb="0" eb="3">
      <t>シホンテキ</t>
    </rPh>
    <rPh sb="3" eb="5">
      <t>シュウニュウ</t>
    </rPh>
    <phoneticPr fontId="4"/>
  </si>
  <si>
    <t>(F)</t>
    <phoneticPr fontId="4"/>
  </si>
  <si>
    <t>（１）</t>
    <phoneticPr fontId="4"/>
  </si>
  <si>
    <t>地方債</t>
    <rPh sb="0" eb="3">
      <t>チホウサイ</t>
    </rPh>
    <phoneticPr fontId="4"/>
  </si>
  <si>
    <t>うち資本費平準化債</t>
    <rPh sb="2" eb="5">
      <t>シホンヒ</t>
    </rPh>
    <rPh sb="5" eb="7">
      <t>ヘイジュン</t>
    </rPh>
    <rPh sb="7" eb="9">
      <t>カサイ</t>
    </rPh>
    <phoneticPr fontId="4"/>
  </si>
  <si>
    <t>（２）</t>
    <phoneticPr fontId="4"/>
  </si>
  <si>
    <t>他会計補助金</t>
    <rPh sb="0" eb="3">
      <t>タカイケイ</t>
    </rPh>
    <rPh sb="3" eb="6">
      <t>ホジョキン</t>
    </rPh>
    <phoneticPr fontId="4"/>
  </si>
  <si>
    <t>（３）</t>
  </si>
  <si>
    <t>他会計借入金</t>
    <rPh sb="0" eb="3">
      <t>タカイケイ</t>
    </rPh>
    <rPh sb="3" eb="6">
      <t>カリイレキン</t>
    </rPh>
    <phoneticPr fontId="4"/>
  </si>
  <si>
    <t>（４）</t>
  </si>
  <si>
    <t>固定資産売却代金</t>
    <rPh sb="0" eb="4">
      <t>コテイシサン</t>
    </rPh>
    <rPh sb="4" eb="6">
      <t>バイキャク</t>
    </rPh>
    <rPh sb="6" eb="8">
      <t>ダイキン</t>
    </rPh>
    <phoneticPr fontId="4"/>
  </si>
  <si>
    <t>（５）</t>
  </si>
  <si>
    <t>国（都道府県）補助金</t>
    <rPh sb="0" eb="1">
      <t>クニ</t>
    </rPh>
    <rPh sb="2" eb="4">
      <t>トドウ</t>
    </rPh>
    <rPh sb="4" eb="5">
      <t>フ</t>
    </rPh>
    <rPh sb="5" eb="6">
      <t>ケン</t>
    </rPh>
    <rPh sb="7" eb="10">
      <t>ホジョキン</t>
    </rPh>
    <phoneticPr fontId="4"/>
  </si>
  <si>
    <t>（６）</t>
  </si>
  <si>
    <t>工事負担金</t>
    <rPh sb="0" eb="2">
      <t>コウジ</t>
    </rPh>
    <rPh sb="2" eb="5">
      <t>フタンキン</t>
    </rPh>
    <phoneticPr fontId="4"/>
  </si>
  <si>
    <t>（７）</t>
  </si>
  <si>
    <t>資本的支出</t>
    <rPh sb="0" eb="3">
      <t>シホンテキ</t>
    </rPh>
    <rPh sb="3" eb="5">
      <t>シシュツ</t>
    </rPh>
    <phoneticPr fontId="4"/>
  </si>
  <si>
    <t>２</t>
    <phoneticPr fontId="4"/>
  </si>
  <si>
    <t>(G)</t>
    <phoneticPr fontId="4"/>
  </si>
  <si>
    <t>（１）</t>
    <phoneticPr fontId="4"/>
  </si>
  <si>
    <t>建設改良費</t>
    <rPh sb="0" eb="2">
      <t>ケンセツ</t>
    </rPh>
    <rPh sb="2" eb="5">
      <t>カイリョウヒ</t>
    </rPh>
    <phoneticPr fontId="4"/>
  </si>
  <si>
    <t>うち職員給与費</t>
    <rPh sb="2" eb="4">
      <t>ショクイン</t>
    </rPh>
    <rPh sb="4" eb="7">
      <t>キュウヨヒ</t>
    </rPh>
    <phoneticPr fontId="4"/>
  </si>
  <si>
    <t>地方債償還金</t>
    <rPh sb="0" eb="3">
      <t>チホウサイ</t>
    </rPh>
    <rPh sb="3" eb="6">
      <t>ショウカンキン</t>
    </rPh>
    <phoneticPr fontId="4"/>
  </si>
  <si>
    <t>(H)</t>
    <phoneticPr fontId="4"/>
  </si>
  <si>
    <t>他会計長期借入金返還金</t>
    <rPh sb="0" eb="1">
      <t>タ</t>
    </rPh>
    <rPh sb="1" eb="3">
      <t>カイケイ</t>
    </rPh>
    <rPh sb="3" eb="5">
      <t>チョウキ</t>
    </rPh>
    <rPh sb="5" eb="8">
      <t>カリイレキン</t>
    </rPh>
    <rPh sb="8" eb="10">
      <t>ヘンカン</t>
    </rPh>
    <rPh sb="10" eb="11">
      <t>キン</t>
    </rPh>
    <phoneticPr fontId="4"/>
  </si>
  <si>
    <t>他会計への繰出金</t>
    <rPh sb="0" eb="3">
      <t>タカイケイ</t>
    </rPh>
    <rPh sb="5" eb="7">
      <t>クリダシ</t>
    </rPh>
    <rPh sb="7" eb="8">
      <t>キン</t>
    </rPh>
    <phoneticPr fontId="4"/>
  </si>
  <si>
    <t>３</t>
    <phoneticPr fontId="4"/>
  </si>
  <si>
    <t>(F)-(G)</t>
    <phoneticPr fontId="4"/>
  </si>
  <si>
    <t>(I)</t>
    <phoneticPr fontId="4"/>
  </si>
  <si>
    <t>収支再差引</t>
    <rPh sb="0" eb="2">
      <t>シュウシ</t>
    </rPh>
    <rPh sb="2" eb="3">
      <t>フタタ</t>
    </rPh>
    <rPh sb="3" eb="5">
      <t>サシヒキ</t>
    </rPh>
    <phoneticPr fontId="4"/>
  </si>
  <si>
    <t>(E)+(I)</t>
    <phoneticPr fontId="4"/>
  </si>
  <si>
    <t>(J)</t>
    <phoneticPr fontId="4"/>
  </si>
  <si>
    <t>積立金</t>
    <rPh sb="0" eb="3">
      <t>ツミタテキン</t>
    </rPh>
    <phoneticPr fontId="4"/>
  </si>
  <si>
    <t>(K)</t>
    <phoneticPr fontId="4"/>
  </si>
  <si>
    <t>前年度からの繰越金</t>
    <rPh sb="0" eb="3">
      <t>ゼンネンド</t>
    </rPh>
    <rPh sb="6" eb="9">
      <t>クリコシキン</t>
    </rPh>
    <phoneticPr fontId="4"/>
  </si>
  <si>
    <t>(L)</t>
    <phoneticPr fontId="4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</si>
  <si>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4"/>
  </si>
  <si>
    <t>(M)</t>
    <phoneticPr fontId="4"/>
  </si>
  <si>
    <t>形式収支</t>
    <rPh sb="0" eb="2">
      <t>ケイシキ</t>
    </rPh>
    <rPh sb="2" eb="4">
      <t>シュウシ</t>
    </rPh>
    <phoneticPr fontId="4"/>
  </si>
  <si>
    <t>(J)-(K)+(L)-(M)</t>
    <phoneticPr fontId="4"/>
  </si>
  <si>
    <t>(N)</t>
    <phoneticPr fontId="4"/>
  </si>
  <si>
    <t>翌年度へ繰り越すべき財源</t>
    <rPh sb="0" eb="3">
      <t>ヨクネンド</t>
    </rPh>
    <rPh sb="4" eb="5">
      <t>ク</t>
    </rPh>
    <rPh sb="6" eb="7">
      <t>コ</t>
    </rPh>
    <rPh sb="10" eb="12">
      <t>ザイゲン</t>
    </rPh>
    <phoneticPr fontId="4"/>
  </si>
  <si>
    <t>(O)</t>
    <phoneticPr fontId="4"/>
  </si>
  <si>
    <t>実質収支</t>
    <rPh sb="0" eb="2">
      <t>ジッシツ</t>
    </rPh>
    <rPh sb="2" eb="4">
      <t>シュウシ</t>
    </rPh>
    <phoneticPr fontId="4"/>
  </si>
  <si>
    <t>黒字</t>
    <rPh sb="0" eb="2">
      <t>クロジ</t>
    </rPh>
    <phoneticPr fontId="4"/>
  </si>
  <si>
    <t>(P)</t>
    <phoneticPr fontId="4"/>
  </si>
  <si>
    <t>(N)-(O)</t>
    <phoneticPr fontId="4"/>
  </si>
  <si>
    <t>赤字</t>
    <rPh sb="0" eb="2">
      <t>アカジ</t>
    </rPh>
    <phoneticPr fontId="4"/>
  </si>
  <si>
    <t>(Q)</t>
    <phoneticPr fontId="4"/>
  </si>
  <si>
    <t>赤字比率（</t>
    <rPh sb="0" eb="2">
      <t>アカジ</t>
    </rPh>
    <phoneticPr fontId="4"/>
  </si>
  <si>
    <t>(Q)</t>
    <phoneticPr fontId="4"/>
  </si>
  <si>
    <t>×100</t>
    <phoneticPr fontId="4"/>
  </si>
  <si>
    <t>）</t>
    <phoneticPr fontId="4"/>
  </si>
  <si>
    <t>(B)-(C)</t>
    <phoneticPr fontId="4"/>
  </si>
  <si>
    <t>収益的収支比率（</t>
    <rPh sb="0" eb="3">
      <t>シュウエキテキ</t>
    </rPh>
    <rPh sb="3" eb="5">
      <t>シュウシ</t>
    </rPh>
    <phoneticPr fontId="4"/>
  </si>
  <si>
    <t>(A)</t>
    <phoneticPr fontId="4"/>
  </si>
  <si>
    <t>(D)+(H)</t>
    <phoneticPr fontId="4"/>
  </si>
  <si>
    <t>地方財政法施行令第16条第１項により算定した
資金の不足額</t>
    <rPh sb="23" eb="25">
      <t>シキン</t>
    </rPh>
    <rPh sb="26" eb="29">
      <t>フソクガク</t>
    </rPh>
    <phoneticPr fontId="4"/>
  </si>
  <si>
    <t>(R)</t>
    <phoneticPr fontId="4"/>
  </si>
  <si>
    <t>営業収益－受託工事収益　(B)-(C)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4"/>
  </si>
  <si>
    <t>(S)</t>
    <phoneticPr fontId="4"/>
  </si>
  <si>
    <t xml:space="preserve">地方財政法による
資金不足の比率   </t>
    <rPh sb="0" eb="2">
      <t>チホウ</t>
    </rPh>
    <rPh sb="2" eb="4">
      <t>ザイセイ</t>
    </rPh>
    <rPh sb="4" eb="5">
      <t>ホウ</t>
    </rPh>
    <rPh sb="9" eb="11">
      <t>シキン</t>
    </rPh>
    <rPh sb="11" eb="13">
      <t>ブソク</t>
    </rPh>
    <rPh sb="14" eb="16">
      <t>ヒリツ</t>
    </rPh>
    <phoneticPr fontId="4"/>
  </si>
  <si>
    <t>((R)/(S)×100)</t>
    <phoneticPr fontId="4"/>
  </si>
  <si>
    <t>健全化法施行令第16条により算定した
資金の不足額</t>
    <phoneticPr fontId="4"/>
  </si>
  <si>
    <t>（T)</t>
    <phoneticPr fontId="4"/>
  </si>
  <si>
    <t>健全化法施行規則第６条に規定する
解消可能資金不足額</t>
    <phoneticPr fontId="4"/>
  </si>
  <si>
    <t>(U)</t>
    <phoneticPr fontId="4"/>
  </si>
  <si>
    <t>健全化法施行令第17条により算定した
事業の規模</t>
    <phoneticPr fontId="4"/>
  </si>
  <si>
    <t>(V)</t>
    <phoneticPr fontId="4"/>
  </si>
  <si>
    <r>
      <rPr>
        <sz val="10"/>
        <rFont val="ＭＳ Ｐゴシック"/>
        <family val="3"/>
        <charset val="128"/>
      </rPr>
      <t>健全化法第22条により算定した</t>
    </r>
    <r>
      <rPr>
        <sz val="12"/>
        <color theme="1"/>
        <rFont val="ＭＳ 明朝"/>
        <family val="2"/>
        <charset val="128"/>
      </rPr>
      <t xml:space="preserve">
資金不足比率</t>
    </r>
    <phoneticPr fontId="4"/>
  </si>
  <si>
    <t>(（T）/（V）×100)</t>
    <phoneticPr fontId="4"/>
  </si>
  <si>
    <t>他会計借入金残高</t>
    <rPh sb="0" eb="1">
      <t>ホカ</t>
    </rPh>
    <rPh sb="1" eb="3">
      <t>カイケイ</t>
    </rPh>
    <rPh sb="3" eb="6">
      <t>カリイレキン</t>
    </rPh>
    <rPh sb="6" eb="8">
      <t>ザンダカ</t>
    </rPh>
    <phoneticPr fontId="4"/>
  </si>
  <si>
    <t>(W)</t>
    <phoneticPr fontId="4"/>
  </si>
  <si>
    <t>地方債残高</t>
    <rPh sb="0" eb="3">
      <t>チホウサイ</t>
    </rPh>
    <rPh sb="3" eb="5">
      <t>ザンダカ</t>
    </rPh>
    <phoneticPr fontId="4"/>
  </si>
  <si>
    <t>(X)</t>
    <phoneticPr fontId="4"/>
  </si>
  <si>
    <t>○他会計繰入金</t>
    <rPh sb="1" eb="2">
      <t>ホカ</t>
    </rPh>
    <rPh sb="2" eb="4">
      <t>カイケイ</t>
    </rPh>
    <rPh sb="4" eb="6">
      <t>クリイレ</t>
    </rPh>
    <rPh sb="6" eb="7">
      <t>キン</t>
    </rPh>
    <phoneticPr fontId="4"/>
  </si>
  <si>
    <t>（単位：千円）</t>
    <rPh sb="1" eb="3">
      <t>タンイ</t>
    </rPh>
    <rPh sb="4" eb="6">
      <t>センエン</t>
    </rPh>
    <phoneticPr fontId="4"/>
  </si>
  <si>
    <t>年　　　　　度</t>
    <rPh sb="0" eb="1">
      <t>トシ</t>
    </rPh>
    <rPh sb="6" eb="7">
      <t>ド</t>
    </rPh>
    <phoneticPr fontId="4"/>
  </si>
  <si>
    <t>平成29年度</t>
    <rPh sb="0" eb="2">
      <t>ヘイセイ</t>
    </rPh>
    <rPh sb="4" eb="6">
      <t>ネンド</t>
    </rPh>
    <phoneticPr fontId="4"/>
  </si>
  <si>
    <t>収益的収支分</t>
    <rPh sb="0" eb="3">
      <t>シュウエキテキ</t>
    </rPh>
    <rPh sb="3" eb="5">
      <t>シュウシ</t>
    </rPh>
    <rPh sb="5" eb="6">
      <t>ブン</t>
    </rPh>
    <phoneticPr fontId="4"/>
  </si>
  <si>
    <t>うち基準内繰入金</t>
    <rPh sb="2" eb="5">
      <t>キジュンナイ</t>
    </rPh>
    <rPh sb="5" eb="7">
      <t>クリイレ</t>
    </rPh>
    <rPh sb="7" eb="8">
      <t>キン</t>
    </rPh>
    <phoneticPr fontId="4"/>
  </si>
  <si>
    <t>うち基準外繰入金</t>
    <rPh sb="2" eb="4">
      <t>キジュン</t>
    </rPh>
    <rPh sb="4" eb="5">
      <t>ガイ</t>
    </rPh>
    <rPh sb="5" eb="7">
      <t>クリイレ</t>
    </rPh>
    <rPh sb="7" eb="8">
      <t>キン</t>
    </rPh>
    <phoneticPr fontId="4"/>
  </si>
  <si>
    <t>資本的収支分</t>
    <rPh sb="0" eb="3">
      <t>シホンテキ</t>
    </rPh>
    <rPh sb="3" eb="5">
      <t>シュウシ</t>
    </rPh>
    <rPh sb="5" eb="6">
      <t>ブン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</si>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</sst>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度&quot;"/>
    <numFmt numFmtId="177" formatCode="#,##0;&quot;△ &quot;#,##0"/>
  </numFmts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5" fillId="0" borderId="0"/>
    <xf numFmtId="38" fontId="5" fillId="0" borderId="0" applyFont="0" applyFill="0" applyBorder="0" applyAlignment="0" applyProtection="0"/>
  </cellStyleXfs>
  <cellXfs count="169">
    <xf numFmtId="0" fontId="0" fillId="0" borderId="0" xfId="0">
      <alignment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right" vertical="center"/>
    </xf>
    <xf numFmtId="176" fontId="5" fillId="0" borderId="7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vertical="center"/>
    </xf>
    <xf numFmtId="176" fontId="5" fillId="0" borderId="2" xfId="2" applyNumberFormat="1" applyFont="1" applyFill="1" applyBorder="1" applyAlignment="1">
      <alignment horizontal="right" vertical="center"/>
    </xf>
    <xf numFmtId="176" fontId="5" fillId="0" borderId="8" xfId="2" applyNumberFormat="1" applyFont="1" applyFill="1" applyBorder="1" applyAlignment="1">
      <alignment horizontal="right" vertical="center"/>
    </xf>
    <xf numFmtId="176" fontId="5" fillId="0" borderId="14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Alignment="1">
      <alignment vertical="center"/>
    </xf>
    <xf numFmtId="176" fontId="5" fillId="0" borderId="11" xfId="2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vertical="center"/>
    </xf>
    <xf numFmtId="176" fontId="5" fillId="0" borderId="12" xfId="2" applyNumberFormat="1" applyFont="1" applyFill="1" applyBorder="1" applyAlignment="1">
      <alignment horizontal="right" vertical="center"/>
    </xf>
    <xf numFmtId="176" fontId="5" fillId="0" borderId="13" xfId="2" applyNumberFormat="1" applyFont="1" applyFill="1" applyBorder="1" applyAlignment="1">
      <alignment horizontal="distributed" vertical="center" justifyLastLine="1"/>
    </xf>
    <xf numFmtId="49" fontId="5" fillId="0" borderId="4" xfId="2" quotePrefix="1" applyNumberFormat="1" applyFont="1" applyFill="1" applyBorder="1" applyAlignment="1">
      <alignment vertical="center"/>
    </xf>
    <xf numFmtId="38" fontId="0" fillId="0" borderId="6" xfId="3" applyFont="1" applyFill="1" applyBorder="1" applyAlignment="1">
      <alignment horizontal="center" vertical="center"/>
    </xf>
    <xf numFmtId="49" fontId="0" fillId="0" borderId="4" xfId="3" applyNumberFormat="1" applyFont="1" applyFill="1" applyBorder="1" applyAlignment="1">
      <alignment horizontal="right" vertical="center"/>
    </xf>
    <xf numFmtId="38" fontId="0" fillId="0" borderId="5" xfId="3" applyFont="1" applyFill="1" applyBorder="1" applyAlignment="1">
      <alignment horizontal="right" vertical="center"/>
    </xf>
    <xf numFmtId="38" fontId="0" fillId="0" borderId="0" xfId="3" applyFont="1" applyFill="1" applyAlignment="1">
      <alignment vertical="center"/>
    </xf>
    <xf numFmtId="49" fontId="0" fillId="0" borderId="4" xfId="3" quotePrefix="1" applyNumberFormat="1" applyFont="1" applyFill="1" applyBorder="1" applyAlignment="1">
      <alignment horizontal="right" vertical="center"/>
    </xf>
    <xf numFmtId="38" fontId="0" fillId="0" borderId="5" xfId="3" quotePrefix="1" applyFont="1" applyFill="1" applyBorder="1" applyAlignment="1">
      <alignment horizontal="right" vertical="center"/>
    </xf>
    <xf numFmtId="49" fontId="0" fillId="0" borderId="5" xfId="3" applyNumberFormat="1" applyFont="1" applyFill="1" applyBorder="1" applyAlignment="1">
      <alignment horizontal="center" vertical="center"/>
    </xf>
    <xf numFmtId="177" fontId="5" fillId="2" borderId="3" xfId="3" applyNumberFormat="1" applyFont="1" applyFill="1" applyBorder="1" applyAlignment="1">
      <alignment horizontal="right" vertical="center"/>
    </xf>
    <xf numFmtId="38" fontId="6" fillId="0" borderId="0" xfId="3" applyFont="1" applyFill="1" applyAlignment="1">
      <alignment vertical="center"/>
    </xf>
    <xf numFmtId="49" fontId="0" fillId="0" borderId="7" xfId="3" quotePrefix="1" applyNumberFormat="1" applyFont="1" applyFill="1" applyBorder="1" applyAlignment="1">
      <alignment horizontal="right" vertical="center"/>
    </xf>
    <xf numFmtId="38" fontId="0" fillId="0" borderId="2" xfId="3" quotePrefix="1" applyFont="1" applyFill="1" applyBorder="1" applyAlignment="1">
      <alignment horizontal="right" vertical="center"/>
    </xf>
    <xf numFmtId="49" fontId="0" fillId="0" borderId="2" xfId="3" applyNumberFormat="1" applyFont="1" applyFill="1" applyBorder="1" applyAlignment="1">
      <alignment horizontal="center" vertical="center"/>
    </xf>
    <xf numFmtId="49" fontId="0" fillId="0" borderId="4" xfId="3" applyNumberFormat="1" applyFont="1" applyFill="1" applyBorder="1" applyAlignment="1">
      <alignment vertical="center"/>
    </xf>
    <xf numFmtId="38" fontId="0" fillId="0" borderId="5" xfId="3" applyFont="1" applyFill="1" applyBorder="1" applyAlignment="1">
      <alignment vertical="center"/>
    </xf>
    <xf numFmtId="49" fontId="5" fillId="0" borderId="4" xfId="2" applyNumberFormat="1" applyFont="1" applyFill="1" applyBorder="1" applyAlignment="1">
      <alignment vertical="center"/>
    </xf>
    <xf numFmtId="49" fontId="0" fillId="0" borderId="11" xfId="3" quotePrefix="1" applyNumberFormat="1" applyFont="1" applyFill="1" applyBorder="1" applyAlignment="1">
      <alignment horizontal="right" vertical="center"/>
    </xf>
    <xf numFmtId="38" fontId="0" fillId="0" borderId="1" xfId="3" quotePrefix="1" applyFont="1" applyFill="1" applyBorder="1" applyAlignment="1">
      <alignment horizontal="right" vertical="center"/>
    </xf>
    <xf numFmtId="38" fontId="0" fillId="0" borderId="1" xfId="3" applyFont="1" applyFill="1" applyBorder="1" applyAlignment="1">
      <alignment horizontal="center" vertical="center"/>
    </xf>
    <xf numFmtId="38" fontId="0" fillId="0" borderId="12" xfId="3" applyFont="1" applyFill="1" applyBorder="1" applyAlignment="1">
      <alignment horizontal="distributed" vertical="center"/>
    </xf>
    <xf numFmtId="49" fontId="0" fillId="0" borderId="11" xfId="3" applyNumberFormat="1" applyFont="1" applyFill="1" applyBorder="1" applyAlignment="1">
      <alignment vertical="center"/>
    </xf>
    <xf numFmtId="38" fontId="0" fillId="0" borderId="1" xfId="3" applyFont="1" applyFill="1" applyBorder="1" applyAlignment="1">
      <alignment vertical="center"/>
    </xf>
    <xf numFmtId="49" fontId="0" fillId="0" borderId="1" xfId="3" applyNumberFormat="1" applyFont="1" applyFill="1" applyBorder="1" applyAlignment="1">
      <alignment horizontal="right" vertical="center"/>
    </xf>
    <xf numFmtId="38" fontId="0" fillId="0" borderId="12" xfId="3" applyFont="1" applyFill="1" applyBorder="1" applyAlignment="1">
      <alignment vertical="center"/>
    </xf>
    <xf numFmtId="0" fontId="5" fillId="0" borderId="4" xfId="2" applyFont="1" applyFill="1" applyBorder="1" applyAlignment="1">
      <alignment horizontal="center" vertical="center"/>
    </xf>
    <xf numFmtId="49" fontId="0" fillId="0" borderId="5" xfId="3" applyNumberFormat="1" applyFont="1" applyFill="1" applyBorder="1" applyAlignment="1">
      <alignment vertical="center"/>
    </xf>
    <xf numFmtId="38" fontId="0" fillId="0" borderId="5" xfId="3" quotePrefix="1" applyFont="1" applyFill="1" applyBorder="1" applyAlignment="1">
      <alignment vertical="center"/>
    </xf>
    <xf numFmtId="38" fontId="0" fillId="0" borderId="5" xfId="3" applyFont="1" applyFill="1" applyBorder="1" applyAlignment="1">
      <alignment horizontal="distributed" vertical="center"/>
    </xf>
    <xf numFmtId="38" fontId="0" fillId="0" borderId="2" xfId="3" quotePrefix="1" applyFont="1" applyFill="1" applyBorder="1" applyAlignment="1">
      <alignment vertical="center"/>
    </xf>
    <xf numFmtId="38" fontId="0" fillId="0" borderId="8" xfId="3" applyFont="1" applyFill="1" applyBorder="1" applyAlignment="1">
      <alignment horizontal="center" vertical="center"/>
    </xf>
    <xf numFmtId="177" fontId="5" fillId="0" borderId="14" xfId="3" applyNumberFormat="1" applyFont="1" applyFill="1" applyBorder="1" applyAlignment="1">
      <alignment horizontal="right" vertical="center"/>
    </xf>
    <xf numFmtId="49" fontId="0" fillId="0" borderId="2" xfId="3" applyNumberFormat="1" applyFont="1" applyFill="1" applyBorder="1" applyAlignment="1">
      <alignment horizontal="right" vertical="center"/>
    </xf>
    <xf numFmtId="38" fontId="0" fillId="0" borderId="2" xfId="3" applyFont="1" applyFill="1" applyBorder="1" applyAlignment="1">
      <alignment horizontal="right" vertical="center"/>
    </xf>
    <xf numFmtId="177" fontId="5" fillId="2" borderId="14" xfId="3" applyNumberFormat="1" applyFont="1" applyFill="1" applyBorder="1" applyAlignment="1">
      <alignment horizontal="right" vertical="center"/>
    </xf>
    <xf numFmtId="49" fontId="0" fillId="0" borderId="11" xfId="3" applyNumberFormat="1" applyFont="1" applyFill="1" applyBorder="1" applyAlignment="1">
      <alignment horizontal="right" vertical="center"/>
    </xf>
    <xf numFmtId="38" fontId="0" fillId="0" borderId="12" xfId="3" applyFont="1" applyFill="1" applyBorder="1" applyAlignment="1">
      <alignment horizontal="right" vertical="center"/>
    </xf>
    <xf numFmtId="38" fontId="0" fillId="0" borderId="1" xfId="3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 textRotation="255"/>
    </xf>
    <xf numFmtId="0" fontId="5" fillId="0" borderId="4" xfId="2" quotePrefix="1" applyFont="1" applyFill="1" applyBorder="1" applyAlignment="1">
      <alignment horizontal="center" vertical="distributed"/>
    </xf>
    <xf numFmtId="0" fontId="5" fillId="0" borderId="5" xfId="2" quotePrefix="1" applyFont="1" applyFill="1" applyBorder="1" applyAlignment="1">
      <alignment horizontal="center" vertical="distributed"/>
    </xf>
    <xf numFmtId="38" fontId="6" fillId="0" borderId="0" xfId="3" applyFont="1" applyFill="1" applyBorder="1" applyAlignment="1">
      <alignment vertical="center"/>
    </xf>
    <xf numFmtId="38" fontId="0" fillId="0" borderId="0" xfId="3" applyFont="1" applyFill="1" applyBorder="1" applyAlignment="1">
      <alignment vertical="center"/>
    </xf>
    <xf numFmtId="0" fontId="5" fillId="0" borderId="2" xfId="2" quotePrefix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38" fontId="0" fillId="0" borderId="0" xfId="3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distributed" vertical="center"/>
    </xf>
    <xf numFmtId="38" fontId="0" fillId="0" borderId="0" xfId="3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distributed" vertical="center"/>
    </xf>
    <xf numFmtId="38" fontId="0" fillId="0" borderId="5" xfId="3" applyFont="1" applyFill="1" applyBorder="1" applyAlignment="1">
      <alignment horizontal="center" vertical="center"/>
    </xf>
    <xf numFmtId="38" fontId="0" fillId="0" borderId="2" xfId="3" quotePrefix="1" applyFont="1" applyFill="1" applyBorder="1" applyAlignment="1">
      <alignment horizontal="center" vertical="center"/>
    </xf>
    <xf numFmtId="38" fontId="0" fillId="0" borderId="2" xfId="3" applyFont="1" applyFill="1" applyBorder="1" applyAlignment="1">
      <alignment horizontal="distributed" vertical="center"/>
    </xf>
    <xf numFmtId="38" fontId="0" fillId="0" borderId="2" xfId="3" applyFont="1" applyFill="1" applyBorder="1" applyAlignment="1">
      <alignment horizontal="center" vertical="center"/>
    </xf>
    <xf numFmtId="0" fontId="5" fillId="0" borderId="9" xfId="2" quotePrefix="1" applyFont="1" applyFill="1" applyBorder="1" applyAlignment="1">
      <alignment horizontal="center" vertical="distributed"/>
    </xf>
    <xf numFmtId="0" fontId="5" fillId="0" borderId="0" xfId="2" quotePrefix="1" applyFont="1" applyFill="1" applyBorder="1" applyAlignment="1">
      <alignment horizontal="center" vertical="distributed"/>
    </xf>
    <xf numFmtId="0" fontId="5" fillId="0" borderId="6" xfId="2" applyFont="1" applyFill="1" applyBorder="1" applyAlignment="1">
      <alignment horizontal="center" vertical="center"/>
    </xf>
    <xf numFmtId="177" fontId="5" fillId="0" borderId="3" xfId="2" applyNumberFormat="1" applyFont="1" applyFill="1" applyBorder="1" applyAlignment="1">
      <alignment horizontal="right" vertical="center"/>
    </xf>
    <xf numFmtId="0" fontId="5" fillId="0" borderId="4" xfId="2" applyFont="1" applyFill="1" applyBorder="1" applyAlignment="1">
      <alignment horizontal="center" vertical="distributed"/>
    </xf>
    <xf numFmtId="0" fontId="5" fillId="0" borderId="5" xfId="2" applyFont="1" applyFill="1" applyBorder="1" applyAlignment="1">
      <alignment horizontal="center" vertical="distributed"/>
    </xf>
    <xf numFmtId="177" fontId="5" fillId="2" borderId="3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center" vertical="distributed"/>
    </xf>
    <xf numFmtId="0" fontId="5" fillId="0" borderId="2" xfId="2" applyFont="1" applyFill="1" applyBorder="1" applyAlignment="1">
      <alignment horizontal="center" vertical="distributed"/>
    </xf>
    <xf numFmtId="0" fontId="5" fillId="0" borderId="2" xfId="2" applyFont="1" applyFill="1" applyBorder="1" applyAlignment="1">
      <alignment vertical="center"/>
    </xf>
    <xf numFmtId="0" fontId="5" fillId="0" borderId="8" xfId="2" applyFont="1" applyFill="1" applyBorder="1" applyAlignment="1">
      <alignment horizontal="center" vertical="center"/>
    </xf>
    <xf numFmtId="177" fontId="5" fillId="2" borderId="14" xfId="2" applyNumberFormat="1" applyFont="1" applyFill="1" applyBorder="1" applyAlignment="1">
      <alignment horizontal="right" vertical="center"/>
    </xf>
    <xf numFmtId="0" fontId="5" fillId="0" borderId="4" xfId="2" applyFont="1" applyFill="1" applyBorder="1" applyAlignment="1">
      <alignment vertical="center" wrapText="1" shrinkToFit="1"/>
    </xf>
    <xf numFmtId="0" fontId="5" fillId="0" borderId="5" xfId="2" applyFont="1" applyFill="1" applyBorder="1" applyAlignment="1">
      <alignment vertical="center" shrinkToFit="1"/>
    </xf>
    <xf numFmtId="0" fontId="5" fillId="0" borderId="5" xfId="2" applyFont="1" applyFill="1" applyBorder="1" applyAlignment="1">
      <alignment horizontal="right" vertical="center"/>
    </xf>
    <xf numFmtId="0" fontId="5" fillId="0" borderId="6" xfId="2" applyFill="1" applyBorder="1" applyAlignment="1">
      <alignment horizontal="center" vertical="center"/>
    </xf>
    <xf numFmtId="0" fontId="5" fillId="0" borderId="11" xfId="2" applyFont="1" applyFill="1" applyBorder="1" applyAlignment="1">
      <alignment vertical="center" wrapText="1" shrinkToFit="1"/>
    </xf>
    <xf numFmtId="0" fontId="5" fillId="0" borderId="1" xfId="2" applyFont="1" applyFill="1" applyBorder="1" applyAlignment="1">
      <alignment vertical="center" shrinkToFit="1"/>
    </xf>
    <xf numFmtId="0" fontId="5" fillId="0" borderId="1" xfId="2" applyFont="1" applyFill="1" applyBorder="1" applyAlignment="1">
      <alignment horizontal="right" vertical="center"/>
    </xf>
    <xf numFmtId="0" fontId="5" fillId="0" borderId="12" xfId="2" applyFill="1" applyBorder="1" applyAlignment="1">
      <alignment horizontal="center" vertical="center"/>
    </xf>
    <xf numFmtId="177" fontId="5" fillId="2" borderId="13" xfId="2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left" vertical="center"/>
    </xf>
    <xf numFmtId="176" fontId="5" fillId="0" borderId="7" xfId="2" applyNumberFormat="1" applyFont="1" applyFill="1" applyBorder="1" applyAlignment="1">
      <alignment vertical="center"/>
    </xf>
    <xf numFmtId="176" fontId="5" fillId="0" borderId="2" xfId="2" applyNumberFormat="1" applyFont="1" applyFill="1" applyBorder="1" applyAlignment="1">
      <alignment horizontal="left" vertical="center"/>
    </xf>
    <xf numFmtId="0" fontId="5" fillId="0" borderId="8" xfId="2" applyFont="1" applyFill="1" applyBorder="1" applyAlignment="1">
      <alignment vertical="center"/>
    </xf>
    <xf numFmtId="176" fontId="5" fillId="0" borderId="11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horizontal="right" vertical="center"/>
    </xf>
    <xf numFmtId="0" fontId="5" fillId="0" borderId="12" xfId="2" applyFont="1" applyFill="1" applyBorder="1" applyAlignment="1">
      <alignment vertical="center"/>
    </xf>
    <xf numFmtId="176" fontId="5" fillId="0" borderId="13" xfId="2" applyNumberFormat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177" fontId="5" fillId="0" borderId="13" xfId="2" applyNumberFormat="1" applyFont="1" applyFill="1" applyBorder="1" applyAlignment="1">
      <alignment horizontal="right" vertical="center" justifyLastLine="1"/>
    </xf>
    <xf numFmtId="0" fontId="5" fillId="0" borderId="9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vertical="center"/>
    </xf>
    <xf numFmtId="177" fontId="5" fillId="2" borderId="13" xfId="2" applyNumberFormat="1" applyFont="1" applyFill="1" applyBorder="1" applyAlignment="1">
      <alignment horizontal="right" vertical="center" justifyLastLine="1"/>
    </xf>
    <xf numFmtId="0" fontId="5" fillId="0" borderId="1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vertical="center"/>
    </xf>
    <xf numFmtId="177" fontId="8" fillId="0" borderId="3" xfId="3" applyNumberFormat="1" applyFont="1" applyFill="1" applyBorder="1" applyAlignment="1">
      <alignment horizontal="right" vertical="center"/>
    </xf>
    <xf numFmtId="177" fontId="8" fillId="0" borderId="14" xfId="3" applyNumberFormat="1" applyFont="1" applyFill="1" applyBorder="1" applyAlignment="1">
      <alignment horizontal="right" vertical="center"/>
    </xf>
    <xf numFmtId="177" fontId="8" fillId="3" borderId="3" xfId="3" applyNumberFormat="1" applyFont="1" applyFill="1" applyBorder="1" applyAlignment="1">
      <alignment horizontal="right" vertical="center"/>
    </xf>
    <xf numFmtId="176" fontId="5" fillId="0" borderId="14" xfId="2" applyNumberFormat="1" applyFont="1" applyFill="1" applyBorder="1" applyAlignment="1">
      <alignment horizontal="center" vertical="center"/>
    </xf>
    <xf numFmtId="176" fontId="5" fillId="0" borderId="13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 textRotation="255"/>
    </xf>
    <xf numFmtId="0" fontId="5" fillId="0" borderId="15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textRotation="255"/>
    </xf>
    <xf numFmtId="176" fontId="5" fillId="0" borderId="5" xfId="2" applyNumberFormat="1" applyFont="1" applyFill="1" applyBorder="1" applyAlignment="1">
      <alignment horizontal="distributed" vertical="center"/>
    </xf>
    <xf numFmtId="0" fontId="5" fillId="0" borderId="5" xfId="2" applyFont="1" applyFill="1" applyBorder="1" applyAlignment="1">
      <alignment vertical="center"/>
    </xf>
    <xf numFmtId="38" fontId="0" fillId="0" borderId="5" xfId="3" applyFont="1" applyFill="1" applyBorder="1" applyAlignment="1">
      <alignment horizontal="distributed" vertical="center"/>
    </xf>
    <xf numFmtId="0" fontId="5" fillId="0" borderId="5" xfId="2" applyFont="1" applyFill="1" applyBorder="1" applyAlignment="1">
      <alignment horizontal="distributed" vertical="center"/>
    </xf>
    <xf numFmtId="38" fontId="0" fillId="0" borderId="6" xfId="3" applyFont="1" applyFill="1" applyBorder="1" applyAlignment="1">
      <alignment horizontal="distributed" vertical="center"/>
    </xf>
    <xf numFmtId="0" fontId="5" fillId="0" borderId="13" xfId="2" applyFont="1" applyFill="1" applyBorder="1" applyAlignment="1">
      <alignment vertical="center"/>
    </xf>
    <xf numFmtId="38" fontId="0" fillId="0" borderId="2" xfId="3" applyFont="1" applyFill="1" applyBorder="1" applyAlignment="1">
      <alignment horizontal="distributed" vertical="center"/>
    </xf>
    <xf numFmtId="38" fontId="0" fillId="0" borderId="4" xfId="3" applyFont="1" applyFill="1" applyBorder="1" applyAlignment="1">
      <alignment horizontal="distributed" vertical="center"/>
    </xf>
    <xf numFmtId="0" fontId="5" fillId="0" borderId="6" xfId="2" applyFont="1" applyFill="1" applyBorder="1" applyAlignment="1">
      <alignment horizontal="distributed" vertical="center"/>
    </xf>
    <xf numFmtId="0" fontId="5" fillId="0" borderId="6" xfId="2" applyFont="1" applyFill="1" applyBorder="1" applyAlignment="1">
      <alignment vertical="center"/>
    </xf>
    <xf numFmtId="38" fontId="0" fillId="0" borderId="8" xfId="3" applyFont="1" applyFill="1" applyBorder="1" applyAlignment="1">
      <alignment horizontal="distributed" vertical="center"/>
    </xf>
    <xf numFmtId="0" fontId="5" fillId="0" borderId="2" xfId="2" applyFont="1" applyFill="1" applyBorder="1" applyAlignment="1">
      <alignment horizontal="distributed" vertical="center"/>
    </xf>
    <xf numFmtId="0" fontId="5" fillId="0" borderId="7" xfId="2" quotePrefix="1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38" fontId="0" fillId="0" borderId="1" xfId="3" applyFont="1" applyFill="1" applyBorder="1" applyAlignment="1">
      <alignment horizontal="distributed" vertical="center"/>
    </xf>
    <xf numFmtId="0" fontId="5" fillId="0" borderId="1" xfId="2" applyFont="1" applyFill="1" applyBorder="1" applyAlignment="1">
      <alignment horizontal="distributed" vertical="center"/>
    </xf>
    <xf numFmtId="0" fontId="5" fillId="0" borderId="15" xfId="2" applyFont="1" applyFill="1" applyBorder="1" applyAlignment="1">
      <alignment horizontal="center" vertical="center" textRotation="255"/>
    </xf>
    <xf numFmtId="0" fontId="5" fillId="0" borderId="13" xfId="2" applyFont="1" applyFill="1" applyBorder="1" applyAlignment="1">
      <alignment horizontal="center" vertical="center" textRotation="255"/>
    </xf>
    <xf numFmtId="177" fontId="5" fillId="2" borderId="14" xfId="3" applyNumberFormat="1" applyFont="1" applyFill="1" applyBorder="1" applyAlignment="1">
      <alignment horizontal="right" vertical="center"/>
    </xf>
    <xf numFmtId="177" fontId="5" fillId="2" borderId="13" xfId="3" applyNumberFormat="1" applyFont="1" applyFill="1" applyBorder="1" applyAlignment="1">
      <alignment horizontal="right" vertical="center"/>
    </xf>
    <xf numFmtId="38" fontId="0" fillId="0" borderId="7" xfId="3" quotePrefix="1" applyFont="1" applyFill="1" applyBorder="1" applyAlignment="1">
      <alignment horizontal="center" vertical="center"/>
    </xf>
    <xf numFmtId="38" fontId="0" fillId="0" borderId="2" xfId="3" applyFont="1" applyFill="1" applyBorder="1" applyAlignment="1">
      <alignment horizontal="center" vertical="center"/>
    </xf>
    <xf numFmtId="38" fontId="0" fillId="0" borderId="1" xfId="3" applyFont="1" applyFill="1" applyBorder="1" applyAlignment="1">
      <alignment horizontal="center" vertical="center"/>
    </xf>
    <xf numFmtId="38" fontId="0" fillId="0" borderId="8" xfId="3" applyFont="1" applyFill="1" applyBorder="1" applyAlignment="1">
      <alignment vertical="center"/>
    </xf>
    <xf numFmtId="38" fontId="0" fillId="0" borderId="12" xfId="3" applyFont="1" applyFill="1" applyBorder="1" applyAlignment="1">
      <alignment vertical="center"/>
    </xf>
    <xf numFmtId="38" fontId="0" fillId="0" borderId="0" xfId="3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distributed" vertical="center"/>
    </xf>
    <xf numFmtId="38" fontId="0" fillId="0" borderId="0" xfId="3" applyFont="1" applyFill="1" applyBorder="1" applyAlignment="1">
      <alignment horizontal="center" vertical="center"/>
    </xf>
    <xf numFmtId="38" fontId="0" fillId="0" borderId="10" xfId="3" applyFont="1" applyFill="1" applyBorder="1" applyAlignment="1">
      <alignment vertical="center"/>
    </xf>
    <xf numFmtId="38" fontId="0" fillId="0" borderId="11" xfId="3" quotePrefix="1" applyFont="1" applyFill="1" applyBorder="1" applyAlignment="1">
      <alignment horizontal="center" vertical="center"/>
    </xf>
    <xf numFmtId="38" fontId="0" fillId="0" borderId="2" xfId="3" quotePrefix="1" applyFont="1" applyFill="1" applyBorder="1" applyAlignment="1">
      <alignment horizontal="center" vertical="center"/>
    </xf>
    <xf numFmtId="38" fontId="0" fillId="0" borderId="1" xfId="3" quotePrefix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distributed" vertical="center" wrapText="1" shrinkToFit="1"/>
    </xf>
    <xf numFmtId="0" fontId="7" fillId="0" borderId="2" xfId="2" applyFont="1" applyFill="1" applyBorder="1" applyAlignment="1">
      <alignment horizontal="distributed" vertical="center" shrinkToFit="1"/>
    </xf>
    <xf numFmtId="0" fontId="5" fillId="0" borderId="1" xfId="2" applyFont="1" applyFill="1" applyBorder="1" applyAlignment="1">
      <alignment horizontal="distributed" vertical="center" shrinkToFit="1"/>
    </xf>
    <xf numFmtId="0" fontId="5" fillId="0" borderId="8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177" fontId="5" fillId="2" borderId="14" xfId="2" applyNumberFormat="1" applyFont="1" applyFill="1" applyBorder="1" applyAlignment="1">
      <alignment horizontal="right" vertical="center"/>
    </xf>
    <xf numFmtId="177" fontId="5" fillId="2" borderId="13" xfId="2" applyNumberFormat="1" applyFont="1" applyFill="1" applyBorder="1" applyAlignment="1">
      <alignment horizontal="right" vertical="center"/>
    </xf>
    <xf numFmtId="0" fontId="5" fillId="0" borderId="5" xfId="2" applyFont="1" applyFill="1" applyBorder="1" applyAlignment="1">
      <alignment horizontal="distributed" vertical="center" shrinkToFit="1"/>
    </xf>
    <xf numFmtId="0" fontId="5" fillId="0" borderId="5" xfId="2" applyFont="1" applyFill="1" applyBorder="1" applyAlignment="1">
      <alignment horizontal="distributed" vertical="center" wrapText="1" shrinkToFit="1"/>
    </xf>
    <xf numFmtId="0" fontId="5" fillId="0" borderId="5" xfId="2" applyFont="1" applyFill="1" applyBorder="1" applyAlignment="1">
      <alignment horizontal="right" vertical="center"/>
    </xf>
    <xf numFmtId="0" fontId="5" fillId="0" borderId="4" xfId="2" applyFont="1" applyFill="1" applyBorder="1" applyAlignment="1">
      <alignment horizontal="distributed" vertical="center"/>
    </xf>
    <xf numFmtId="0" fontId="5" fillId="0" borderId="5" xfId="2" applyFill="1" applyBorder="1" applyAlignment="1">
      <alignment horizontal="distributed" vertical="center" shrinkToFit="1"/>
    </xf>
    <xf numFmtId="38" fontId="0" fillId="0" borderId="5" xfId="3" applyFont="1" applyFill="1" applyBorder="1" applyAlignment="1">
      <alignment vertical="center"/>
    </xf>
    <xf numFmtId="38" fontId="0" fillId="0" borderId="5" xfId="3" applyFont="1" applyFill="1" applyBorder="1" applyAlignment="1">
      <alignment horizontal="center" vertical="center"/>
    </xf>
    <xf numFmtId="0" fontId="5" fillId="0" borderId="5" xfId="2" applyFill="1" applyBorder="1" applyAlignment="1">
      <alignment horizontal="distributed" vertical="center"/>
    </xf>
    <xf numFmtId="0" fontId="5" fillId="0" borderId="5" xfId="2" applyFill="1" applyBorder="1" applyAlignment="1">
      <alignment horizontal="distributed" vertical="center" wrapText="1" shrinkToFit="1"/>
    </xf>
    <xf numFmtId="0" fontId="5" fillId="0" borderId="1" xfId="2" applyFont="1" applyFill="1" applyBorder="1" applyAlignment="1">
      <alignment horizontal="distributed" vertical="center" wrapText="1" shrinkToFit="1"/>
    </xf>
    <xf numFmtId="0" fontId="5" fillId="0" borderId="6" xfId="2" applyFont="1" applyFill="1" applyBorder="1" applyAlignment="1">
      <alignment horizontal="right" vertical="center"/>
    </xf>
  </cellXfs>
  <cellStyles count="4">
    <cellStyle name="桁区切り 2" xfId="3"/>
    <cellStyle name="標準" xfId="0" builtinId="0"/>
    <cellStyle name="標準 2" xfId="2"/>
    <cellStyle name="標準 2 3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10</xdr:col>
      <xdr:colOff>0</xdr:colOff>
      <xdr:row>2</xdr:row>
      <xdr:rowOff>373380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" y="171450"/>
          <a:ext cx="3926205" cy="5448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</xdr:colOff>
      <xdr:row>2</xdr:row>
      <xdr:rowOff>53340</xdr:rowOff>
    </xdr:from>
    <xdr:to>
      <xdr:col>11</xdr:col>
      <xdr:colOff>731520</xdr:colOff>
      <xdr:row>2</xdr:row>
      <xdr:rowOff>342900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716780" y="396240"/>
          <a:ext cx="662940" cy="28956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61</xdr:row>
      <xdr:rowOff>0</xdr:rowOff>
    </xdr:from>
    <xdr:to>
      <xdr:col>10</xdr:col>
      <xdr:colOff>15240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12915900"/>
          <a:ext cx="394906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192405</xdr:colOff>
      <xdr:row>62</xdr:row>
      <xdr:rowOff>53340</xdr:rowOff>
    </xdr:from>
    <xdr:to>
      <xdr:col>11</xdr:col>
      <xdr:colOff>695325</xdr:colOff>
      <xdr:row>62</xdr:row>
      <xdr:rowOff>342900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4840605" y="13169265"/>
          <a:ext cx="502920" cy="28956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abSelected="1" view="pageBreakPreview" zoomScale="80" zoomScaleNormal="80" zoomScaleSheetLayoutView="80" workbookViewId="0">
      <selection activeCell="A22" sqref="A22:A38"/>
    </sheetView>
  </sheetViews>
  <sheetFormatPr defaultColWidth="9" defaultRowHeight="13.5" x14ac:dyDescent="0.15"/>
  <cols>
    <col min="1" max="2" width="3.375" style="1" customWidth="1"/>
    <col min="3" max="3" width="5.125" style="2" customWidth="1"/>
    <col min="4" max="4" width="2.125" style="2" customWidth="1"/>
    <col min="5" max="5" width="5.875" style="2" customWidth="1"/>
    <col min="6" max="6" width="6.375" style="2" customWidth="1"/>
    <col min="7" max="7" width="6.75" style="2" customWidth="1"/>
    <col min="8" max="8" width="7.375" style="2" customWidth="1"/>
    <col min="9" max="9" width="7.25" style="2" customWidth="1"/>
    <col min="10" max="10" width="4" style="3" customWidth="1"/>
    <col min="11" max="11" width="11.625" style="2" customWidth="1"/>
    <col min="12" max="22" width="11.875" style="2" customWidth="1"/>
    <col min="23" max="16384" width="9" style="2"/>
  </cols>
  <sheetData>
    <row r="1" spans="1:23" x14ac:dyDescent="0.15">
      <c r="K1" s="2">
        <v>27</v>
      </c>
      <c r="L1" s="2">
        <v>28</v>
      </c>
      <c r="M1" s="2">
        <v>29</v>
      </c>
      <c r="V1" s="3" t="s">
        <v>0</v>
      </c>
    </row>
    <row r="2" spans="1:23" s="10" customFormat="1" x14ac:dyDescent="0.15">
      <c r="A2" s="4"/>
      <c r="B2" s="5"/>
      <c r="C2" s="6"/>
      <c r="D2" s="6"/>
      <c r="E2" s="6"/>
      <c r="F2" s="6"/>
      <c r="G2" s="6"/>
      <c r="H2" s="6"/>
      <c r="I2" s="7" t="s">
        <v>1</v>
      </c>
      <c r="J2" s="8"/>
      <c r="K2" s="9" t="s">
        <v>2</v>
      </c>
      <c r="L2" s="9" t="s">
        <v>3</v>
      </c>
      <c r="M2" s="113" t="s">
        <v>4</v>
      </c>
      <c r="N2" s="113" t="s">
        <v>5</v>
      </c>
      <c r="O2" s="113" t="s">
        <v>6</v>
      </c>
      <c r="P2" s="113" t="s">
        <v>7</v>
      </c>
      <c r="Q2" s="113" t="s">
        <v>8</v>
      </c>
      <c r="R2" s="113" t="s">
        <v>9</v>
      </c>
      <c r="S2" s="113" t="s">
        <v>10</v>
      </c>
      <c r="T2" s="113" t="s">
        <v>11</v>
      </c>
      <c r="U2" s="113" t="s">
        <v>12</v>
      </c>
      <c r="V2" s="113" t="s">
        <v>13</v>
      </c>
    </row>
    <row r="3" spans="1:23" s="10" customFormat="1" ht="30" customHeight="1" x14ac:dyDescent="0.15">
      <c r="A3" s="11"/>
      <c r="B3" s="12"/>
      <c r="C3" s="13" t="s">
        <v>14</v>
      </c>
      <c r="D3" s="13"/>
      <c r="E3" s="13" t="s">
        <v>15</v>
      </c>
      <c r="F3" s="13"/>
      <c r="G3" s="13"/>
      <c r="H3" s="13"/>
      <c r="I3" s="13"/>
      <c r="J3" s="14"/>
      <c r="K3" s="15" t="s">
        <v>16</v>
      </c>
      <c r="L3" s="15" t="s">
        <v>17</v>
      </c>
      <c r="M3" s="124"/>
      <c r="N3" s="114"/>
      <c r="O3" s="114"/>
      <c r="P3" s="114"/>
      <c r="Q3" s="114"/>
      <c r="R3" s="114"/>
      <c r="S3" s="114"/>
      <c r="T3" s="114"/>
      <c r="U3" s="114"/>
      <c r="V3" s="114"/>
    </row>
    <row r="4" spans="1:23" s="10" customFormat="1" ht="15.75" customHeight="1" x14ac:dyDescent="0.15">
      <c r="A4" s="115" t="s">
        <v>18</v>
      </c>
      <c r="B4" s="118" t="s">
        <v>19</v>
      </c>
      <c r="C4" s="16">
        <v>1</v>
      </c>
      <c r="D4" s="119" t="s">
        <v>20</v>
      </c>
      <c r="E4" s="120"/>
      <c r="F4" s="120"/>
      <c r="G4" s="120"/>
      <c r="H4" s="120"/>
      <c r="I4" s="120"/>
      <c r="J4" s="17" t="s">
        <v>21</v>
      </c>
      <c r="K4" s="110">
        <f>K5+K9</f>
        <v>108111</v>
      </c>
      <c r="L4" s="110">
        <f t="shared" ref="L4:V4" si="0">L5+L9</f>
        <v>94864</v>
      </c>
      <c r="M4" s="110">
        <f t="shared" si="0"/>
        <v>94993</v>
      </c>
      <c r="N4" s="110">
        <f t="shared" si="0"/>
        <v>93683</v>
      </c>
      <c r="O4" s="110">
        <f t="shared" si="0"/>
        <v>92886</v>
      </c>
      <c r="P4" s="110">
        <f t="shared" si="0"/>
        <v>92413</v>
      </c>
      <c r="Q4" s="110">
        <f t="shared" si="0"/>
        <v>92229</v>
      </c>
      <c r="R4" s="110">
        <f t="shared" si="0"/>
        <v>92533</v>
      </c>
      <c r="S4" s="110">
        <f t="shared" si="0"/>
        <v>91889</v>
      </c>
      <c r="T4" s="110">
        <f t="shared" si="0"/>
        <v>91274</v>
      </c>
      <c r="U4" s="110">
        <f t="shared" si="0"/>
        <v>80253</v>
      </c>
      <c r="V4" s="110">
        <f t="shared" si="0"/>
        <v>72357</v>
      </c>
    </row>
    <row r="5" spans="1:23" s="20" customFormat="1" ht="15.75" customHeight="1" x14ac:dyDescent="0.15">
      <c r="A5" s="116"/>
      <c r="B5" s="118"/>
      <c r="C5" s="18" t="s">
        <v>22</v>
      </c>
      <c r="D5" s="19"/>
      <c r="E5" s="121" t="s">
        <v>23</v>
      </c>
      <c r="F5" s="121"/>
      <c r="G5" s="121"/>
      <c r="H5" s="121"/>
      <c r="I5" s="122"/>
      <c r="J5" s="17" t="s">
        <v>24</v>
      </c>
      <c r="K5" s="110">
        <f>K6+K7+K8</f>
        <v>41191</v>
      </c>
      <c r="L5" s="110">
        <f t="shared" ref="L5:V5" si="1">L6+L7+L8</f>
        <v>31435</v>
      </c>
      <c r="M5" s="110">
        <f t="shared" si="1"/>
        <v>32427</v>
      </c>
      <c r="N5" s="110">
        <f t="shared" si="1"/>
        <v>33459</v>
      </c>
      <c r="O5" s="110">
        <f t="shared" si="1"/>
        <v>34532</v>
      </c>
      <c r="P5" s="110">
        <f t="shared" si="1"/>
        <v>35646</v>
      </c>
      <c r="Q5" s="110">
        <f t="shared" si="1"/>
        <v>36786</v>
      </c>
      <c r="R5" s="110">
        <f t="shared" si="1"/>
        <v>37972</v>
      </c>
      <c r="S5" s="110">
        <f t="shared" si="1"/>
        <v>39205</v>
      </c>
      <c r="T5" s="110">
        <f t="shared" si="1"/>
        <v>40488</v>
      </c>
      <c r="U5" s="110">
        <f t="shared" si="1"/>
        <v>41831</v>
      </c>
      <c r="V5" s="110">
        <f t="shared" si="1"/>
        <v>43200</v>
      </c>
    </row>
    <row r="6" spans="1:23" s="20" customFormat="1" ht="15.75" customHeight="1" x14ac:dyDescent="0.15">
      <c r="A6" s="116"/>
      <c r="B6" s="118"/>
      <c r="C6" s="21"/>
      <c r="D6" s="22"/>
      <c r="E6" s="23" t="s">
        <v>25</v>
      </c>
      <c r="F6" s="121" t="s">
        <v>26</v>
      </c>
      <c r="G6" s="121"/>
      <c r="H6" s="121"/>
      <c r="I6" s="121"/>
      <c r="J6" s="123"/>
      <c r="K6" s="24">
        <v>41191</v>
      </c>
      <c r="L6" s="24">
        <v>31435</v>
      </c>
      <c r="M6" s="24">
        <v>32427</v>
      </c>
      <c r="N6" s="24">
        <v>33459</v>
      </c>
      <c r="O6" s="24">
        <v>34532</v>
      </c>
      <c r="P6" s="24">
        <v>35646</v>
      </c>
      <c r="Q6" s="24">
        <v>36786</v>
      </c>
      <c r="R6" s="24">
        <v>37972</v>
      </c>
      <c r="S6" s="24">
        <v>39205</v>
      </c>
      <c r="T6" s="24">
        <v>40488</v>
      </c>
      <c r="U6" s="24">
        <v>41831</v>
      </c>
      <c r="V6" s="24">
        <v>43200</v>
      </c>
      <c r="W6" s="25"/>
    </row>
    <row r="7" spans="1:23" s="20" customFormat="1" ht="15.75" customHeight="1" x14ac:dyDescent="0.15">
      <c r="A7" s="116"/>
      <c r="B7" s="118"/>
      <c r="C7" s="21"/>
      <c r="D7" s="22"/>
      <c r="E7" s="23" t="s">
        <v>27</v>
      </c>
      <c r="F7" s="121" t="s">
        <v>28</v>
      </c>
      <c r="G7" s="121"/>
      <c r="H7" s="121"/>
      <c r="I7" s="122"/>
      <c r="J7" s="17" t="s">
        <v>29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</row>
    <row r="8" spans="1:23" s="20" customFormat="1" ht="15.75" customHeight="1" x14ac:dyDescent="0.15">
      <c r="A8" s="116"/>
      <c r="B8" s="118"/>
      <c r="C8" s="21"/>
      <c r="D8" s="22"/>
      <c r="E8" s="23" t="s">
        <v>30</v>
      </c>
      <c r="F8" s="121" t="s">
        <v>31</v>
      </c>
      <c r="G8" s="121"/>
      <c r="H8" s="121"/>
      <c r="I8" s="121"/>
      <c r="J8" s="123"/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</row>
    <row r="9" spans="1:23" s="20" customFormat="1" ht="15.75" customHeight="1" x14ac:dyDescent="0.15">
      <c r="A9" s="116"/>
      <c r="B9" s="118"/>
      <c r="C9" s="18" t="s">
        <v>32</v>
      </c>
      <c r="D9" s="19"/>
      <c r="E9" s="121" t="s">
        <v>33</v>
      </c>
      <c r="F9" s="121"/>
      <c r="G9" s="121"/>
      <c r="H9" s="121"/>
      <c r="I9" s="121"/>
      <c r="J9" s="123"/>
      <c r="K9" s="110">
        <f>K10+K11</f>
        <v>66920</v>
      </c>
      <c r="L9" s="110">
        <f t="shared" ref="L9:V9" si="2">L10+L11</f>
        <v>63429</v>
      </c>
      <c r="M9" s="110">
        <f t="shared" si="2"/>
        <v>62566</v>
      </c>
      <c r="N9" s="110">
        <f t="shared" si="2"/>
        <v>60224</v>
      </c>
      <c r="O9" s="110">
        <f t="shared" si="2"/>
        <v>58354</v>
      </c>
      <c r="P9" s="110">
        <f t="shared" si="2"/>
        <v>56767</v>
      </c>
      <c r="Q9" s="110">
        <f t="shared" si="2"/>
        <v>55443</v>
      </c>
      <c r="R9" s="110">
        <f t="shared" si="2"/>
        <v>54561</v>
      </c>
      <c r="S9" s="110">
        <f t="shared" si="2"/>
        <v>52684</v>
      </c>
      <c r="T9" s="110">
        <f t="shared" si="2"/>
        <v>50786</v>
      </c>
      <c r="U9" s="110">
        <f t="shared" si="2"/>
        <v>38422</v>
      </c>
      <c r="V9" s="110">
        <f t="shared" si="2"/>
        <v>29157</v>
      </c>
    </row>
    <row r="10" spans="1:23" s="20" customFormat="1" ht="15.75" customHeight="1" x14ac:dyDescent="0.15">
      <c r="A10" s="116"/>
      <c r="B10" s="118"/>
      <c r="C10" s="26"/>
      <c r="D10" s="27"/>
      <c r="E10" s="28" t="s">
        <v>25</v>
      </c>
      <c r="F10" s="125" t="s">
        <v>34</v>
      </c>
      <c r="G10" s="125"/>
      <c r="H10" s="125"/>
      <c r="I10" s="125"/>
      <c r="J10" s="129"/>
      <c r="K10" s="24">
        <v>66920</v>
      </c>
      <c r="L10" s="24">
        <v>63429</v>
      </c>
      <c r="M10" s="24">
        <v>62566</v>
      </c>
      <c r="N10" s="24">
        <v>60224</v>
      </c>
      <c r="O10" s="24">
        <v>58354</v>
      </c>
      <c r="P10" s="24">
        <v>56767</v>
      </c>
      <c r="Q10" s="24">
        <v>55443</v>
      </c>
      <c r="R10" s="24">
        <v>54561</v>
      </c>
      <c r="S10" s="24">
        <v>52684</v>
      </c>
      <c r="T10" s="24">
        <v>50786</v>
      </c>
      <c r="U10" s="24">
        <v>38422</v>
      </c>
      <c r="V10" s="24">
        <v>29157</v>
      </c>
    </row>
    <row r="11" spans="1:23" s="20" customFormat="1" ht="15.75" customHeight="1" x14ac:dyDescent="0.15">
      <c r="A11" s="116"/>
      <c r="B11" s="118"/>
      <c r="C11" s="29"/>
      <c r="D11" s="30"/>
      <c r="E11" s="23" t="s">
        <v>27</v>
      </c>
      <c r="F11" s="121" t="s">
        <v>31</v>
      </c>
      <c r="G11" s="121"/>
      <c r="H11" s="121"/>
      <c r="I11" s="121"/>
      <c r="J11" s="123"/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</row>
    <row r="12" spans="1:23" s="20" customFormat="1" ht="15.75" customHeight="1" x14ac:dyDescent="0.15">
      <c r="A12" s="116"/>
      <c r="B12" s="118" t="s">
        <v>35</v>
      </c>
      <c r="C12" s="31" t="s">
        <v>36</v>
      </c>
      <c r="D12" s="121" t="s">
        <v>37</v>
      </c>
      <c r="E12" s="121"/>
      <c r="F12" s="121"/>
      <c r="G12" s="121"/>
      <c r="H12" s="121"/>
      <c r="I12" s="121"/>
      <c r="J12" s="17" t="s">
        <v>38</v>
      </c>
      <c r="K12" s="110">
        <f>K13+K17</f>
        <v>56613</v>
      </c>
      <c r="L12" s="110">
        <f t="shared" ref="L12:V12" si="3">L13+L17</f>
        <v>39483</v>
      </c>
      <c r="M12" s="110">
        <f t="shared" si="3"/>
        <v>38687</v>
      </c>
      <c r="N12" s="110">
        <f t="shared" si="3"/>
        <v>37522</v>
      </c>
      <c r="O12" s="110">
        <f t="shared" si="3"/>
        <v>36491</v>
      </c>
      <c r="P12" s="110">
        <f t="shared" si="3"/>
        <v>35440</v>
      </c>
      <c r="Q12" s="110">
        <f t="shared" si="3"/>
        <v>34376</v>
      </c>
      <c r="R12" s="110">
        <f t="shared" si="3"/>
        <v>33297</v>
      </c>
      <c r="S12" s="110">
        <f t="shared" si="3"/>
        <v>32228</v>
      </c>
      <c r="T12" s="110">
        <f t="shared" si="3"/>
        <v>31200</v>
      </c>
      <c r="U12" s="110">
        <f t="shared" si="3"/>
        <v>30273</v>
      </c>
      <c r="V12" s="110">
        <f t="shared" si="3"/>
        <v>29440</v>
      </c>
    </row>
    <row r="13" spans="1:23" s="20" customFormat="1" ht="15.75" customHeight="1" x14ac:dyDescent="0.15">
      <c r="A13" s="116"/>
      <c r="B13" s="118"/>
      <c r="C13" s="18" t="s">
        <v>22</v>
      </c>
      <c r="D13" s="19"/>
      <c r="E13" s="121" t="s">
        <v>39</v>
      </c>
      <c r="F13" s="121"/>
      <c r="G13" s="121"/>
      <c r="H13" s="121"/>
      <c r="I13" s="121"/>
      <c r="J13" s="123"/>
      <c r="K13" s="110">
        <f>K14+K16</f>
        <v>40680</v>
      </c>
      <c r="L13" s="110">
        <f t="shared" ref="L13:V13" si="4">L14+L16</f>
        <v>24630</v>
      </c>
      <c r="M13" s="110">
        <f t="shared" si="4"/>
        <v>25700</v>
      </c>
      <c r="N13" s="110">
        <f t="shared" si="4"/>
        <v>25700</v>
      </c>
      <c r="O13" s="110">
        <f t="shared" si="4"/>
        <v>25700</v>
      </c>
      <c r="P13" s="110">
        <f t="shared" si="4"/>
        <v>25700</v>
      </c>
      <c r="Q13" s="110">
        <f t="shared" si="4"/>
        <v>25700</v>
      </c>
      <c r="R13" s="110">
        <f t="shared" si="4"/>
        <v>25700</v>
      </c>
      <c r="S13" s="110">
        <f t="shared" si="4"/>
        <v>25700</v>
      </c>
      <c r="T13" s="110">
        <f t="shared" si="4"/>
        <v>25700</v>
      </c>
      <c r="U13" s="110">
        <f t="shared" si="4"/>
        <v>25700</v>
      </c>
      <c r="V13" s="110">
        <f t="shared" si="4"/>
        <v>25700</v>
      </c>
    </row>
    <row r="14" spans="1:23" s="20" customFormat="1" ht="15.75" customHeight="1" x14ac:dyDescent="0.15">
      <c r="A14" s="116"/>
      <c r="B14" s="118"/>
      <c r="C14" s="26"/>
      <c r="D14" s="27"/>
      <c r="E14" s="28" t="s">
        <v>25</v>
      </c>
      <c r="F14" s="125" t="s">
        <v>40</v>
      </c>
      <c r="G14" s="121"/>
      <c r="H14" s="121"/>
      <c r="I14" s="121"/>
      <c r="J14" s="123"/>
      <c r="K14" s="24">
        <v>2879</v>
      </c>
      <c r="L14" s="24">
        <v>2282</v>
      </c>
      <c r="M14" s="24">
        <v>2100</v>
      </c>
      <c r="N14" s="24">
        <v>2100</v>
      </c>
      <c r="O14" s="24">
        <v>2100</v>
      </c>
      <c r="P14" s="24">
        <v>2100</v>
      </c>
      <c r="Q14" s="24">
        <v>2100</v>
      </c>
      <c r="R14" s="24">
        <v>2100</v>
      </c>
      <c r="S14" s="24">
        <v>2100</v>
      </c>
      <c r="T14" s="24">
        <v>2100</v>
      </c>
      <c r="U14" s="24">
        <v>2100</v>
      </c>
      <c r="V14" s="24">
        <v>2100</v>
      </c>
    </row>
    <row r="15" spans="1:23" s="20" customFormat="1" ht="15.75" customHeight="1" x14ac:dyDescent="0.15">
      <c r="A15" s="116"/>
      <c r="B15" s="118"/>
      <c r="C15" s="32"/>
      <c r="D15" s="33"/>
      <c r="E15" s="34"/>
      <c r="F15" s="35"/>
      <c r="G15" s="126" t="s">
        <v>41</v>
      </c>
      <c r="H15" s="122"/>
      <c r="I15" s="122"/>
      <c r="J15" s="127"/>
      <c r="K15" s="24">
        <v>297</v>
      </c>
      <c r="L15" s="24">
        <v>220</v>
      </c>
      <c r="M15" s="24">
        <v>340</v>
      </c>
      <c r="N15" s="24">
        <v>340</v>
      </c>
      <c r="O15" s="24">
        <v>340</v>
      </c>
      <c r="P15" s="24">
        <v>340</v>
      </c>
      <c r="Q15" s="24">
        <v>340</v>
      </c>
      <c r="R15" s="24">
        <v>340</v>
      </c>
      <c r="S15" s="24">
        <v>340</v>
      </c>
      <c r="T15" s="24">
        <v>340</v>
      </c>
      <c r="U15" s="24">
        <v>340</v>
      </c>
      <c r="V15" s="24">
        <v>340</v>
      </c>
    </row>
    <row r="16" spans="1:23" s="20" customFormat="1" ht="15.75" customHeight="1" x14ac:dyDescent="0.15">
      <c r="A16" s="116"/>
      <c r="B16" s="118"/>
      <c r="C16" s="29"/>
      <c r="D16" s="30"/>
      <c r="E16" s="23" t="s">
        <v>27</v>
      </c>
      <c r="F16" s="121" t="s">
        <v>31</v>
      </c>
      <c r="G16" s="121"/>
      <c r="H16" s="122"/>
      <c r="I16" s="122"/>
      <c r="J16" s="127"/>
      <c r="K16" s="24">
        <v>37801</v>
      </c>
      <c r="L16" s="24">
        <v>22348</v>
      </c>
      <c r="M16" s="24">
        <v>23600</v>
      </c>
      <c r="N16" s="24">
        <v>23600</v>
      </c>
      <c r="O16" s="24">
        <v>23600</v>
      </c>
      <c r="P16" s="24">
        <v>23600</v>
      </c>
      <c r="Q16" s="24">
        <v>23600</v>
      </c>
      <c r="R16" s="24">
        <v>23600</v>
      </c>
      <c r="S16" s="24">
        <v>23600</v>
      </c>
      <c r="T16" s="24">
        <v>23600</v>
      </c>
      <c r="U16" s="24">
        <v>23600</v>
      </c>
      <c r="V16" s="24">
        <v>23600</v>
      </c>
    </row>
    <row r="17" spans="1:22" s="20" customFormat="1" ht="15.75" customHeight="1" x14ac:dyDescent="0.15">
      <c r="A17" s="116"/>
      <c r="B17" s="118"/>
      <c r="C17" s="18" t="s">
        <v>32</v>
      </c>
      <c r="D17" s="19"/>
      <c r="E17" s="121" t="s">
        <v>42</v>
      </c>
      <c r="F17" s="121"/>
      <c r="G17" s="121"/>
      <c r="H17" s="121"/>
      <c r="I17" s="121"/>
      <c r="J17" s="123"/>
      <c r="K17" s="110">
        <f>K18+K20</f>
        <v>15933</v>
      </c>
      <c r="L17" s="110">
        <f t="shared" ref="L17:V17" si="5">L18+L20</f>
        <v>14853</v>
      </c>
      <c r="M17" s="110">
        <f t="shared" si="5"/>
        <v>12987</v>
      </c>
      <c r="N17" s="110">
        <f t="shared" si="5"/>
        <v>11822</v>
      </c>
      <c r="O17" s="110">
        <f t="shared" si="5"/>
        <v>10791</v>
      </c>
      <c r="P17" s="110">
        <f t="shared" si="5"/>
        <v>9740</v>
      </c>
      <c r="Q17" s="110">
        <f t="shared" si="5"/>
        <v>8676</v>
      </c>
      <c r="R17" s="110">
        <f t="shared" si="5"/>
        <v>7597</v>
      </c>
      <c r="S17" s="110">
        <f t="shared" si="5"/>
        <v>6528</v>
      </c>
      <c r="T17" s="110">
        <f t="shared" si="5"/>
        <v>5500</v>
      </c>
      <c r="U17" s="110">
        <f t="shared" si="5"/>
        <v>4573</v>
      </c>
      <c r="V17" s="110">
        <f t="shared" si="5"/>
        <v>3740</v>
      </c>
    </row>
    <row r="18" spans="1:22" s="20" customFormat="1" ht="15.75" customHeight="1" x14ac:dyDescent="0.15">
      <c r="A18" s="116"/>
      <c r="B18" s="118"/>
      <c r="C18" s="26"/>
      <c r="D18" s="27"/>
      <c r="E18" s="28" t="s">
        <v>25</v>
      </c>
      <c r="F18" s="125" t="s">
        <v>43</v>
      </c>
      <c r="G18" s="121"/>
      <c r="H18" s="121"/>
      <c r="I18" s="121"/>
      <c r="J18" s="123"/>
      <c r="K18" s="24">
        <v>15933</v>
      </c>
      <c r="L18" s="24">
        <v>14853</v>
      </c>
      <c r="M18" s="24">
        <v>12627</v>
      </c>
      <c r="N18" s="24">
        <v>11462</v>
      </c>
      <c r="O18" s="24">
        <v>10431</v>
      </c>
      <c r="P18" s="24">
        <v>9380</v>
      </c>
      <c r="Q18" s="24">
        <v>8316</v>
      </c>
      <c r="R18" s="24">
        <v>7237</v>
      </c>
      <c r="S18" s="24">
        <v>6168</v>
      </c>
      <c r="T18" s="24">
        <v>5140</v>
      </c>
      <c r="U18" s="24">
        <v>4213</v>
      </c>
      <c r="V18" s="24">
        <v>3380</v>
      </c>
    </row>
    <row r="19" spans="1:22" s="20" customFormat="1" ht="15.75" customHeight="1" x14ac:dyDescent="0.15">
      <c r="A19" s="116"/>
      <c r="B19" s="118"/>
      <c r="C19" s="36"/>
      <c r="D19" s="37"/>
      <c r="E19" s="38"/>
      <c r="F19" s="39"/>
      <c r="G19" s="126" t="s">
        <v>44</v>
      </c>
      <c r="H19" s="120"/>
      <c r="I19" s="120"/>
      <c r="J19" s="128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20" customFormat="1" ht="15.75" customHeight="1" x14ac:dyDescent="0.15">
      <c r="A20" s="116"/>
      <c r="B20" s="118"/>
      <c r="C20" s="29"/>
      <c r="D20" s="30"/>
      <c r="E20" s="23" t="s">
        <v>45</v>
      </c>
      <c r="F20" s="121" t="s">
        <v>31</v>
      </c>
      <c r="G20" s="121"/>
      <c r="H20" s="122"/>
      <c r="I20" s="122"/>
      <c r="J20" s="127"/>
      <c r="K20" s="24">
        <v>0</v>
      </c>
      <c r="L20" s="24">
        <v>0</v>
      </c>
      <c r="M20" s="24">
        <v>360</v>
      </c>
      <c r="N20" s="24">
        <v>360</v>
      </c>
      <c r="O20" s="24">
        <v>360</v>
      </c>
      <c r="P20" s="24">
        <v>360</v>
      </c>
      <c r="Q20" s="24">
        <v>360</v>
      </c>
      <c r="R20" s="24">
        <v>360</v>
      </c>
      <c r="S20" s="24">
        <v>360</v>
      </c>
      <c r="T20" s="24">
        <v>360</v>
      </c>
      <c r="U20" s="24">
        <v>360</v>
      </c>
      <c r="V20" s="24">
        <v>360</v>
      </c>
    </row>
    <row r="21" spans="1:22" s="20" customFormat="1" ht="15.75" customHeight="1" x14ac:dyDescent="0.15">
      <c r="A21" s="117"/>
      <c r="B21" s="40"/>
      <c r="C21" s="41" t="s">
        <v>46</v>
      </c>
      <c r="D21" s="42"/>
      <c r="E21" s="121" t="s">
        <v>47</v>
      </c>
      <c r="F21" s="121"/>
      <c r="G21" s="43"/>
      <c r="H21" s="121" t="s">
        <v>48</v>
      </c>
      <c r="I21" s="121"/>
      <c r="J21" s="17" t="s">
        <v>49</v>
      </c>
      <c r="K21" s="110">
        <f>K4-K12</f>
        <v>51498</v>
      </c>
      <c r="L21" s="110">
        <f t="shared" ref="L21:V21" si="6">L4-L12</f>
        <v>55381</v>
      </c>
      <c r="M21" s="110">
        <f t="shared" si="6"/>
        <v>56306</v>
      </c>
      <c r="N21" s="110">
        <f t="shared" si="6"/>
        <v>56161</v>
      </c>
      <c r="O21" s="110">
        <f t="shared" si="6"/>
        <v>56395</v>
      </c>
      <c r="P21" s="110">
        <f t="shared" si="6"/>
        <v>56973</v>
      </c>
      <c r="Q21" s="110">
        <f t="shared" si="6"/>
        <v>57853</v>
      </c>
      <c r="R21" s="110">
        <f t="shared" si="6"/>
        <v>59236</v>
      </c>
      <c r="S21" s="110">
        <f t="shared" si="6"/>
        <v>59661</v>
      </c>
      <c r="T21" s="110">
        <f t="shared" si="6"/>
        <v>60074</v>
      </c>
      <c r="U21" s="110">
        <f t="shared" si="6"/>
        <v>49980</v>
      </c>
      <c r="V21" s="110">
        <f t="shared" si="6"/>
        <v>42917</v>
      </c>
    </row>
    <row r="22" spans="1:22" s="20" customFormat="1" ht="15.75" customHeight="1" x14ac:dyDescent="0.15">
      <c r="A22" s="115" t="s">
        <v>50</v>
      </c>
      <c r="B22" s="118" t="s">
        <v>51</v>
      </c>
      <c r="C22" s="16">
        <v>1</v>
      </c>
      <c r="D22" s="44"/>
      <c r="E22" s="121" t="s">
        <v>51</v>
      </c>
      <c r="F22" s="122"/>
      <c r="G22" s="122"/>
      <c r="H22" s="122"/>
      <c r="I22" s="122"/>
      <c r="J22" s="45" t="s">
        <v>52</v>
      </c>
      <c r="K22" s="46">
        <f>SUM(K23,K25:K30)</f>
        <v>5300</v>
      </c>
      <c r="L22" s="46">
        <f t="shared" ref="L22:V22" si="7">SUM(L23,L25:L30)</f>
        <v>54827</v>
      </c>
      <c r="M22" s="46">
        <f t="shared" si="7"/>
        <v>10663</v>
      </c>
      <c r="N22" s="46">
        <f t="shared" si="7"/>
        <v>39348</v>
      </c>
      <c r="O22" s="46">
        <f t="shared" si="7"/>
        <v>39349</v>
      </c>
      <c r="P22" s="46">
        <f t="shared" si="7"/>
        <v>35600</v>
      </c>
      <c r="Q22" s="46">
        <f t="shared" si="7"/>
        <v>36300</v>
      </c>
      <c r="R22" s="46">
        <f t="shared" si="7"/>
        <v>37200</v>
      </c>
      <c r="S22" s="46">
        <f t="shared" si="7"/>
        <v>36700</v>
      </c>
      <c r="T22" s="46">
        <f t="shared" si="7"/>
        <v>35800</v>
      </c>
      <c r="U22" s="46">
        <f t="shared" si="7"/>
        <v>5000</v>
      </c>
      <c r="V22" s="46">
        <f t="shared" si="7"/>
        <v>4800</v>
      </c>
    </row>
    <row r="23" spans="1:22" s="20" customFormat="1" ht="15.75" customHeight="1" x14ac:dyDescent="0.15">
      <c r="A23" s="135"/>
      <c r="B23" s="118"/>
      <c r="C23" s="47" t="s">
        <v>53</v>
      </c>
      <c r="D23" s="48"/>
      <c r="E23" s="121" t="s">
        <v>54</v>
      </c>
      <c r="F23" s="122"/>
      <c r="G23" s="122"/>
      <c r="H23" s="122"/>
      <c r="I23" s="122"/>
      <c r="J23" s="127"/>
      <c r="K23" s="49">
        <v>0</v>
      </c>
      <c r="L23" s="49">
        <v>0</v>
      </c>
      <c r="M23" s="49">
        <v>0</v>
      </c>
      <c r="N23" s="49">
        <v>14000</v>
      </c>
      <c r="O23" s="49">
        <v>15500</v>
      </c>
      <c r="P23" s="49">
        <v>16200</v>
      </c>
      <c r="Q23" s="49">
        <v>16700</v>
      </c>
      <c r="R23" s="49">
        <v>17400</v>
      </c>
      <c r="S23" s="49">
        <v>16700</v>
      </c>
      <c r="T23" s="49">
        <v>15800</v>
      </c>
      <c r="U23" s="49">
        <v>0</v>
      </c>
      <c r="V23" s="49">
        <v>0</v>
      </c>
    </row>
    <row r="24" spans="1:22" s="20" customFormat="1" ht="15.75" customHeight="1" x14ac:dyDescent="0.15">
      <c r="A24" s="135"/>
      <c r="B24" s="118"/>
      <c r="C24" s="50"/>
      <c r="D24" s="51"/>
      <c r="E24" s="126" t="s">
        <v>55</v>
      </c>
      <c r="F24" s="121"/>
      <c r="G24" s="121"/>
      <c r="H24" s="121"/>
      <c r="I24" s="121"/>
      <c r="J24" s="123"/>
      <c r="K24" s="49">
        <v>0</v>
      </c>
      <c r="L24" s="49">
        <v>0</v>
      </c>
      <c r="M24" s="49">
        <v>0</v>
      </c>
      <c r="N24" s="49">
        <v>0</v>
      </c>
      <c r="O24" s="49">
        <v>1500</v>
      </c>
      <c r="P24" s="49">
        <v>2200</v>
      </c>
      <c r="Q24" s="49">
        <v>2700</v>
      </c>
      <c r="R24" s="49">
        <v>3400</v>
      </c>
      <c r="S24" s="49">
        <v>2700</v>
      </c>
      <c r="T24" s="49">
        <v>1800</v>
      </c>
      <c r="U24" s="49">
        <v>0</v>
      </c>
      <c r="V24" s="49">
        <v>0</v>
      </c>
    </row>
    <row r="25" spans="1:22" s="20" customFormat="1" ht="15.75" customHeight="1" x14ac:dyDescent="0.15">
      <c r="A25" s="135"/>
      <c r="B25" s="118"/>
      <c r="C25" s="47" t="s">
        <v>56</v>
      </c>
      <c r="D25" s="48"/>
      <c r="E25" s="121" t="s">
        <v>57</v>
      </c>
      <c r="F25" s="122"/>
      <c r="G25" s="122"/>
      <c r="H25" s="122"/>
      <c r="I25" s="122"/>
      <c r="J25" s="127"/>
      <c r="K25" s="49">
        <v>47</v>
      </c>
      <c r="L25" s="49">
        <v>50</v>
      </c>
      <c r="M25" s="49">
        <v>6187</v>
      </c>
      <c r="N25" s="49">
        <v>6348</v>
      </c>
      <c r="O25" s="49">
        <v>4649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</row>
    <row r="26" spans="1:22" s="20" customFormat="1" ht="15.75" customHeight="1" x14ac:dyDescent="0.15">
      <c r="A26" s="135"/>
      <c r="B26" s="118"/>
      <c r="C26" s="47" t="s">
        <v>58</v>
      </c>
      <c r="D26" s="48"/>
      <c r="E26" s="121" t="s">
        <v>59</v>
      </c>
      <c r="F26" s="122"/>
      <c r="G26" s="122"/>
      <c r="H26" s="122"/>
      <c r="I26" s="122"/>
      <c r="J26" s="127"/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</row>
    <row r="27" spans="1:22" s="20" customFormat="1" ht="15.75" customHeight="1" x14ac:dyDescent="0.15">
      <c r="A27" s="135"/>
      <c r="B27" s="118"/>
      <c r="C27" s="47" t="s">
        <v>60</v>
      </c>
      <c r="D27" s="48"/>
      <c r="E27" s="121" t="s">
        <v>61</v>
      </c>
      <c r="F27" s="122"/>
      <c r="G27" s="122"/>
      <c r="H27" s="122"/>
      <c r="I27" s="122"/>
      <c r="J27" s="127"/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</row>
    <row r="28" spans="1:22" s="20" customFormat="1" ht="15.75" customHeight="1" x14ac:dyDescent="0.15">
      <c r="A28" s="135"/>
      <c r="B28" s="118"/>
      <c r="C28" s="47" t="s">
        <v>62</v>
      </c>
      <c r="D28" s="48"/>
      <c r="E28" s="121" t="s">
        <v>63</v>
      </c>
      <c r="F28" s="122"/>
      <c r="G28" s="122"/>
      <c r="H28" s="122"/>
      <c r="I28" s="122"/>
      <c r="J28" s="127"/>
      <c r="K28" s="49">
        <v>0</v>
      </c>
      <c r="L28" s="49">
        <v>0</v>
      </c>
      <c r="M28" s="49">
        <v>0</v>
      </c>
      <c r="N28" s="49">
        <v>15000</v>
      </c>
      <c r="O28" s="49">
        <v>15000</v>
      </c>
      <c r="P28" s="49">
        <v>15000</v>
      </c>
      <c r="Q28" s="49">
        <v>15000</v>
      </c>
      <c r="R28" s="49">
        <v>15000</v>
      </c>
      <c r="S28" s="49">
        <v>15000</v>
      </c>
      <c r="T28" s="49">
        <v>15000</v>
      </c>
      <c r="U28" s="49">
        <v>0</v>
      </c>
      <c r="V28" s="49">
        <v>0</v>
      </c>
    </row>
    <row r="29" spans="1:22" s="20" customFormat="1" ht="15.75" customHeight="1" x14ac:dyDescent="0.15">
      <c r="A29" s="135"/>
      <c r="B29" s="118"/>
      <c r="C29" s="47" t="s">
        <v>64</v>
      </c>
      <c r="D29" s="48"/>
      <c r="E29" s="121" t="s">
        <v>65</v>
      </c>
      <c r="F29" s="122"/>
      <c r="G29" s="122"/>
      <c r="H29" s="122"/>
      <c r="I29" s="122"/>
      <c r="J29" s="127"/>
      <c r="K29" s="49">
        <v>5253</v>
      </c>
      <c r="L29" s="49">
        <v>54777</v>
      </c>
      <c r="M29" s="49">
        <v>4476</v>
      </c>
      <c r="N29" s="49">
        <v>4000</v>
      </c>
      <c r="O29" s="49">
        <v>4200</v>
      </c>
      <c r="P29" s="49">
        <v>4400</v>
      </c>
      <c r="Q29" s="49">
        <v>4600</v>
      </c>
      <c r="R29" s="49">
        <v>4800</v>
      </c>
      <c r="S29" s="49">
        <v>5000</v>
      </c>
      <c r="T29" s="49">
        <v>5000</v>
      </c>
      <c r="U29" s="49">
        <v>5000</v>
      </c>
      <c r="V29" s="49">
        <v>4800</v>
      </c>
    </row>
    <row r="30" spans="1:22" s="20" customFormat="1" ht="15.75" customHeight="1" x14ac:dyDescent="0.15">
      <c r="A30" s="135"/>
      <c r="B30" s="118"/>
      <c r="C30" s="47" t="s">
        <v>66</v>
      </c>
      <c r="D30" s="48"/>
      <c r="E30" s="121" t="s">
        <v>31</v>
      </c>
      <c r="F30" s="122"/>
      <c r="G30" s="122"/>
      <c r="H30" s="122"/>
      <c r="I30" s="122"/>
      <c r="J30" s="127"/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</row>
    <row r="31" spans="1:22" s="20" customFormat="1" ht="15.75" customHeight="1" x14ac:dyDescent="0.15">
      <c r="A31" s="135"/>
      <c r="B31" s="118" t="s">
        <v>67</v>
      </c>
      <c r="C31" s="31" t="s">
        <v>68</v>
      </c>
      <c r="D31" s="44"/>
      <c r="E31" s="121" t="s">
        <v>67</v>
      </c>
      <c r="F31" s="122"/>
      <c r="G31" s="122"/>
      <c r="H31" s="122"/>
      <c r="I31" s="122"/>
      <c r="J31" s="45" t="s">
        <v>69</v>
      </c>
      <c r="K31" s="111">
        <f>K32+K34+K35+K36+K37</f>
        <v>56798</v>
      </c>
      <c r="L31" s="111">
        <f t="shared" ref="L31:V31" si="8">L32+L34+L35+L36+L37</f>
        <v>59432</v>
      </c>
      <c r="M31" s="111">
        <f t="shared" si="8"/>
        <v>67548</v>
      </c>
      <c r="N31" s="111">
        <f t="shared" si="8"/>
        <v>96706</v>
      </c>
      <c r="O31" s="111">
        <f t="shared" si="8"/>
        <v>97600</v>
      </c>
      <c r="P31" s="111">
        <f t="shared" si="8"/>
        <v>93522</v>
      </c>
      <c r="Q31" s="111">
        <f t="shared" si="8"/>
        <v>94399</v>
      </c>
      <c r="R31" s="111">
        <f t="shared" si="8"/>
        <v>95379</v>
      </c>
      <c r="S31" s="111">
        <f t="shared" si="8"/>
        <v>94969</v>
      </c>
      <c r="T31" s="111">
        <f t="shared" si="8"/>
        <v>94501</v>
      </c>
      <c r="U31" s="111">
        <f t="shared" si="8"/>
        <v>53469</v>
      </c>
      <c r="V31" s="111">
        <f t="shared" si="8"/>
        <v>45437</v>
      </c>
    </row>
    <row r="32" spans="1:22" s="20" customFormat="1" ht="15.75" customHeight="1" x14ac:dyDescent="0.15">
      <c r="A32" s="135"/>
      <c r="B32" s="118"/>
      <c r="C32" s="47" t="s">
        <v>70</v>
      </c>
      <c r="D32" s="48"/>
      <c r="E32" s="125" t="s">
        <v>71</v>
      </c>
      <c r="F32" s="130"/>
      <c r="G32" s="122"/>
      <c r="H32" s="122"/>
      <c r="I32" s="122"/>
      <c r="J32" s="127"/>
      <c r="K32" s="49">
        <v>1510</v>
      </c>
      <c r="L32" s="49">
        <v>3319</v>
      </c>
      <c r="M32" s="49">
        <v>10317</v>
      </c>
      <c r="N32" s="49">
        <v>39000</v>
      </c>
      <c r="O32" s="49">
        <v>39000</v>
      </c>
      <c r="P32" s="49">
        <v>34000</v>
      </c>
      <c r="Q32" s="49">
        <v>34000</v>
      </c>
      <c r="R32" s="49">
        <v>34000</v>
      </c>
      <c r="S32" s="49">
        <v>34000</v>
      </c>
      <c r="T32" s="49">
        <v>34000</v>
      </c>
      <c r="U32" s="49">
        <v>4000</v>
      </c>
      <c r="V32" s="49">
        <v>4000</v>
      </c>
    </row>
    <row r="33" spans="1:23" s="20" customFormat="1" ht="15.75" customHeight="1" x14ac:dyDescent="0.15">
      <c r="A33" s="135"/>
      <c r="B33" s="118"/>
      <c r="C33" s="50"/>
      <c r="D33" s="52"/>
      <c r="E33" s="37"/>
      <c r="F33" s="39"/>
      <c r="G33" s="126" t="s">
        <v>72</v>
      </c>
      <c r="H33" s="120"/>
      <c r="I33" s="120"/>
      <c r="J33" s="128"/>
      <c r="K33" s="49">
        <v>564</v>
      </c>
      <c r="L33" s="49">
        <v>2316</v>
      </c>
      <c r="M33" s="49">
        <v>2400</v>
      </c>
      <c r="N33" s="49">
        <v>2400</v>
      </c>
      <c r="O33" s="49">
        <v>2400</v>
      </c>
      <c r="P33" s="49">
        <v>2400</v>
      </c>
      <c r="Q33" s="49">
        <v>2400</v>
      </c>
      <c r="R33" s="49">
        <v>2400</v>
      </c>
      <c r="S33" s="49">
        <v>2400</v>
      </c>
      <c r="T33" s="49">
        <v>2400</v>
      </c>
      <c r="U33" s="49">
        <v>2400</v>
      </c>
      <c r="V33" s="49">
        <v>2400</v>
      </c>
    </row>
    <row r="34" spans="1:23" s="20" customFormat="1" ht="15.75" customHeight="1" x14ac:dyDescent="0.15">
      <c r="A34" s="135"/>
      <c r="B34" s="118"/>
      <c r="C34" s="47" t="s">
        <v>56</v>
      </c>
      <c r="D34" s="48"/>
      <c r="E34" s="121" t="s">
        <v>73</v>
      </c>
      <c r="F34" s="122"/>
      <c r="G34" s="122"/>
      <c r="H34" s="122"/>
      <c r="I34" s="122"/>
      <c r="J34" s="45" t="s">
        <v>74</v>
      </c>
      <c r="K34" s="49">
        <v>55288</v>
      </c>
      <c r="L34" s="49">
        <v>56113</v>
      </c>
      <c r="M34" s="49">
        <v>57231</v>
      </c>
      <c r="N34" s="49">
        <v>57706</v>
      </c>
      <c r="O34" s="49">
        <v>58600</v>
      </c>
      <c r="P34" s="49">
        <v>59522</v>
      </c>
      <c r="Q34" s="49">
        <v>60399</v>
      </c>
      <c r="R34" s="49">
        <v>61379</v>
      </c>
      <c r="S34" s="49">
        <v>60969</v>
      </c>
      <c r="T34" s="49">
        <v>60501</v>
      </c>
      <c r="U34" s="49">
        <v>49469</v>
      </c>
      <c r="V34" s="49">
        <v>41437</v>
      </c>
    </row>
    <row r="35" spans="1:23" s="20" customFormat="1" ht="15.75" customHeight="1" x14ac:dyDescent="0.15">
      <c r="A35" s="135"/>
      <c r="B35" s="118"/>
      <c r="C35" s="47" t="s">
        <v>58</v>
      </c>
      <c r="D35" s="48"/>
      <c r="E35" s="121" t="s">
        <v>75</v>
      </c>
      <c r="F35" s="122"/>
      <c r="G35" s="122"/>
      <c r="H35" s="122"/>
      <c r="I35" s="122"/>
      <c r="J35" s="127"/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</row>
    <row r="36" spans="1:23" s="20" customFormat="1" ht="15.75" customHeight="1" x14ac:dyDescent="0.15">
      <c r="A36" s="135"/>
      <c r="B36" s="118"/>
      <c r="C36" s="47" t="s">
        <v>60</v>
      </c>
      <c r="D36" s="48"/>
      <c r="E36" s="121" t="s">
        <v>76</v>
      </c>
      <c r="F36" s="122"/>
      <c r="G36" s="122"/>
      <c r="H36" s="122"/>
      <c r="I36" s="122"/>
      <c r="J36" s="127"/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</row>
    <row r="37" spans="1:23" s="20" customFormat="1" ht="15.75" customHeight="1" x14ac:dyDescent="0.15">
      <c r="A37" s="135"/>
      <c r="B37" s="118"/>
      <c r="C37" s="47" t="s">
        <v>62</v>
      </c>
      <c r="D37" s="48"/>
      <c r="E37" s="121" t="s">
        <v>31</v>
      </c>
      <c r="F37" s="122"/>
      <c r="G37" s="122"/>
      <c r="H37" s="122"/>
      <c r="I37" s="122"/>
      <c r="J37" s="127"/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</row>
    <row r="38" spans="1:23" s="20" customFormat="1" ht="15.75" customHeight="1" x14ac:dyDescent="0.15">
      <c r="A38" s="136"/>
      <c r="B38" s="53"/>
      <c r="C38" s="41" t="s">
        <v>77</v>
      </c>
      <c r="D38" s="42"/>
      <c r="E38" s="121" t="s">
        <v>47</v>
      </c>
      <c r="F38" s="121"/>
      <c r="G38" s="43"/>
      <c r="H38" s="121" t="s">
        <v>78</v>
      </c>
      <c r="I38" s="121"/>
      <c r="J38" s="17" t="s">
        <v>79</v>
      </c>
      <c r="K38" s="110">
        <f>K22-K31</f>
        <v>-51498</v>
      </c>
      <c r="L38" s="110">
        <f t="shared" ref="L38:V38" si="9">L22-L31</f>
        <v>-4605</v>
      </c>
      <c r="M38" s="110">
        <f t="shared" si="9"/>
        <v>-56885</v>
      </c>
      <c r="N38" s="110">
        <f t="shared" si="9"/>
        <v>-57358</v>
      </c>
      <c r="O38" s="110">
        <f t="shared" si="9"/>
        <v>-58251</v>
      </c>
      <c r="P38" s="110">
        <f t="shared" si="9"/>
        <v>-57922</v>
      </c>
      <c r="Q38" s="110">
        <f t="shared" si="9"/>
        <v>-58099</v>
      </c>
      <c r="R38" s="110">
        <f t="shared" si="9"/>
        <v>-58179</v>
      </c>
      <c r="S38" s="110">
        <f t="shared" si="9"/>
        <v>-58269</v>
      </c>
      <c r="T38" s="110">
        <f t="shared" si="9"/>
        <v>-58701</v>
      </c>
      <c r="U38" s="110">
        <f t="shared" si="9"/>
        <v>-48469</v>
      </c>
      <c r="V38" s="110">
        <f t="shared" si="9"/>
        <v>-40637</v>
      </c>
    </row>
    <row r="39" spans="1:23" s="20" customFormat="1" ht="15.75" customHeight="1" x14ac:dyDescent="0.15">
      <c r="A39" s="54"/>
      <c r="B39" s="55"/>
      <c r="C39" s="121" t="s">
        <v>80</v>
      </c>
      <c r="D39" s="121"/>
      <c r="E39" s="121"/>
      <c r="F39" s="121"/>
      <c r="G39" s="43"/>
      <c r="H39" s="121" t="s">
        <v>81</v>
      </c>
      <c r="I39" s="121"/>
      <c r="J39" s="17" t="s">
        <v>82</v>
      </c>
      <c r="K39" s="111">
        <f>K21+K38</f>
        <v>0</v>
      </c>
      <c r="L39" s="111">
        <f t="shared" ref="L39:V39" si="10">L21+L38</f>
        <v>50776</v>
      </c>
      <c r="M39" s="111">
        <f t="shared" si="10"/>
        <v>-579</v>
      </c>
      <c r="N39" s="111">
        <f t="shared" si="10"/>
        <v>-1197</v>
      </c>
      <c r="O39" s="111">
        <f t="shared" si="10"/>
        <v>-1856</v>
      </c>
      <c r="P39" s="111">
        <f t="shared" si="10"/>
        <v>-949</v>
      </c>
      <c r="Q39" s="111">
        <f t="shared" si="10"/>
        <v>-246</v>
      </c>
      <c r="R39" s="111">
        <f t="shared" si="10"/>
        <v>1057</v>
      </c>
      <c r="S39" s="111">
        <f t="shared" si="10"/>
        <v>1392</v>
      </c>
      <c r="T39" s="111">
        <f t="shared" si="10"/>
        <v>1373</v>
      </c>
      <c r="U39" s="111">
        <f t="shared" si="10"/>
        <v>1511</v>
      </c>
      <c r="V39" s="111">
        <f t="shared" si="10"/>
        <v>2280</v>
      </c>
    </row>
    <row r="40" spans="1:23" s="20" customFormat="1" ht="15.75" customHeight="1" x14ac:dyDescent="0.15">
      <c r="A40" s="54"/>
      <c r="B40" s="55"/>
      <c r="C40" s="121" t="s">
        <v>83</v>
      </c>
      <c r="D40" s="121"/>
      <c r="E40" s="121"/>
      <c r="F40" s="121"/>
      <c r="G40" s="43"/>
      <c r="H40" s="43"/>
      <c r="I40" s="43"/>
      <c r="J40" s="17" t="s">
        <v>84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3" s="20" customFormat="1" ht="15.75" customHeight="1" x14ac:dyDescent="0.15">
      <c r="A41" s="54"/>
      <c r="B41" s="55"/>
      <c r="C41" s="163" t="s">
        <v>85</v>
      </c>
      <c r="D41" s="163"/>
      <c r="E41" s="163"/>
      <c r="F41" s="163"/>
      <c r="G41" s="163"/>
      <c r="H41" s="163"/>
      <c r="I41" s="43"/>
      <c r="J41" s="17" t="s">
        <v>86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3" s="20" customFormat="1" ht="15.75" customHeight="1" x14ac:dyDescent="0.15">
      <c r="A42" s="54"/>
      <c r="B42" s="55"/>
      <c r="C42" s="121" t="s">
        <v>87</v>
      </c>
      <c r="D42" s="121"/>
      <c r="E42" s="121"/>
      <c r="F42" s="121"/>
      <c r="G42" s="43"/>
      <c r="H42" s="43"/>
      <c r="I42" s="43"/>
      <c r="J42" s="17" t="s">
        <v>88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3" s="57" customFormat="1" ht="15.75" customHeight="1" x14ac:dyDescent="0.15">
      <c r="A43" s="54"/>
      <c r="B43" s="55"/>
      <c r="C43" s="121" t="s">
        <v>89</v>
      </c>
      <c r="D43" s="122"/>
      <c r="E43" s="122"/>
      <c r="F43" s="122"/>
      <c r="G43" s="164" t="s">
        <v>90</v>
      </c>
      <c r="H43" s="164"/>
      <c r="I43" s="164"/>
      <c r="J43" s="17" t="s">
        <v>91</v>
      </c>
      <c r="K43" s="112">
        <f>K39-K40+K41-K42</f>
        <v>0</v>
      </c>
      <c r="L43" s="112">
        <f t="shared" ref="L43:V43" si="11">L39-L40+L41-L42</f>
        <v>50776</v>
      </c>
      <c r="M43" s="112">
        <f t="shared" si="11"/>
        <v>-579</v>
      </c>
      <c r="N43" s="112">
        <f t="shared" si="11"/>
        <v>-1197</v>
      </c>
      <c r="O43" s="112">
        <f t="shared" si="11"/>
        <v>-1856</v>
      </c>
      <c r="P43" s="112">
        <f t="shared" si="11"/>
        <v>-949</v>
      </c>
      <c r="Q43" s="112">
        <f t="shared" si="11"/>
        <v>-246</v>
      </c>
      <c r="R43" s="112">
        <f t="shared" si="11"/>
        <v>1057</v>
      </c>
      <c r="S43" s="112">
        <f t="shared" si="11"/>
        <v>1392</v>
      </c>
      <c r="T43" s="112">
        <f t="shared" si="11"/>
        <v>1373</v>
      </c>
      <c r="U43" s="112">
        <f t="shared" si="11"/>
        <v>1511</v>
      </c>
      <c r="V43" s="112">
        <f t="shared" si="11"/>
        <v>2280</v>
      </c>
      <c r="W43" s="56"/>
    </row>
    <row r="44" spans="1:23" s="57" customFormat="1" ht="15.75" customHeight="1" x14ac:dyDescent="0.15">
      <c r="A44" s="54"/>
      <c r="B44" s="55"/>
      <c r="C44" s="121" t="s">
        <v>92</v>
      </c>
      <c r="D44" s="122"/>
      <c r="E44" s="122"/>
      <c r="F44" s="122"/>
      <c r="G44" s="122"/>
      <c r="H44" s="122"/>
      <c r="I44" s="122"/>
      <c r="J44" s="17" t="s">
        <v>93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3" s="57" customFormat="1" ht="15.75" customHeight="1" x14ac:dyDescent="0.15">
      <c r="A45" s="131"/>
      <c r="B45" s="58"/>
      <c r="C45" s="125" t="s">
        <v>94</v>
      </c>
      <c r="D45" s="130"/>
      <c r="E45" s="130"/>
      <c r="F45" s="130"/>
      <c r="G45" s="126" t="s">
        <v>95</v>
      </c>
      <c r="H45" s="122"/>
      <c r="I45" s="122"/>
      <c r="J45" s="17" t="s">
        <v>96</v>
      </c>
      <c r="K45" s="24"/>
      <c r="L45" s="24">
        <f>L43</f>
        <v>50776</v>
      </c>
      <c r="M45" s="24"/>
      <c r="N45" s="24"/>
      <c r="O45" s="24"/>
      <c r="P45" s="24"/>
      <c r="Q45" s="24"/>
      <c r="R45" s="24">
        <f>R43</f>
        <v>1057</v>
      </c>
      <c r="S45" s="24">
        <f t="shared" ref="S45:V45" si="12">S43</f>
        <v>1392</v>
      </c>
      <c r="T45" s="24">
        <f t="shared" si="12"/>
        <v>1373</v>
      </c>
      <c r="U45" s="24">
        <f t="shared" si="12"/>
        <v>1511</v>
      </c>
      <c r="V45" s="24">
        <f t="shared" si="12"/>
        <v>2280</v>
      </c>
    </row>
    <row r="46" spans="1:23" s="57" customFormat="1" ht="15.75" customHeight="1" x14ac:dyDescent="0.15">
      <c r="A46" s="132"/>
      <c r="B46" s="59"/>
      <c r="C46" s="133" t="s">
        <v>97</v>
      </c>
      <c r="D46" s="134"/>
      <c r="E46" s="134"/>
      <c r="F46" s="134"/>
      <c r="G46" s="126" t="s">
        <v>98</v>
      </c>
      <c r="H46" s="122"/>
      <c r="I46" s="122"/>
      <c r="J46" s="17" t="s">
        <v>99</v>
      </c>
      <c r="K46" s="24"/>
      <c r="L46" s="24"/>
      <c r="M46" s="24">
        <f>M43</f>
        <v>-579</v>
      </c>
      <c r="N46" s="24">
        <f t="shared" ref="N46:Q46" si="13">N43</f>
        <v>-1197</v>
      </c>
      <c r="O46" s="24">
        <f t="shared" si="13"/>
        <v>-1856</v>
      </c>
      <c r="P46" s="24">
        <f t="shared" si="13"/>
        <v>-949</v>
      </c>
      <c r="Q46" s="24">
        <f t="shared" si="13"/>
        <v>-246</v>
      </c>
      <c r="R46" s="24"/>
      <c r="S46" s="24"/>
      <c r="T46" s="24"/>
      <c r="U46" s="24"/>
      <c r="V46" s="24"/>
    </row>
    <row r="47" spans="1:23" s="20" customFormat="1" ht="14.1" customHeight="1" x14ac:dyDescent="0.15">
      <c r="A47" s="139"/>
      <c r="B47" s="60"/>
      <c r="C47" s="144" t="s">
        <v>100</v>
      </c>
      <c r="D47" s="145"/>
      <c r="E47" s="145"/>
      <c r="F47" s="145"/>
      <c r="G47" s="61"/>
      <c r="H47" s="62" t="s">
        <v>101</v>
      </c>
      <c r="I47" s="146" t="s">
        <v>102</v>
      </c>
      <c r="J47" s="147" t="s">
        <v>103</v>
      </c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</row>
    <row r="48" spans="1:23" s="20" customFormat="1" ht="14.1" customHeight="1" x14ac:dyDescent="0.15">
      <c r="A48" s="132"/>
      <c r="B48" s="59"/>
      <c r="C48" s="134"/>
      <c r="D48" s="134"/>
      <c r="E48" s="134"/>
      <c r="F48" s="134"/>
      <c r="G48" s="63"/>
      <c r="H48" s="64" t="s">
        <v>104</v>
      </c>
      <c r="I48" s="141"/>
      <c r="J48" s="143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</row>
    <row r="49" spans="1:22" s="20" customFormat="1" ht="14.1" customHeight="1" x14ac:dyDescent="0.15">
      <c r="A49" s="139"/>
      <c r="B49" s="65"/>
      <c r="C49" s="125" t="s">
        <v>105</v>
      </c>
      <c r="D49" s="125"/>
      <c r="E49" s="125"/>
      <c r="F49" s="125"/>
      <c r="G49" s="66"/>
      <c r="H49" s="67" t="s">
        <v>106</v>
      </c>
      <c r="I49" s="140" t="s">
        <v>102</v>
      </c>
      <c r="J49" s="142" t="s">
        <v>103</v>
      </c>
      <c r="K49" s="137">
        <f>K4/(K12+K34)*100</f>
        <v>96.613077631120376</v>
      </c>
      <c r="L49" s="137">
        <f t="shared" ref="L49:V49" si="14">L4/(L12+L34)*100</f>
        <v>99.234277584836178</v>
      </c>
      <c r="M49" s="137">
        <f t="shared" si="14"/>
        <v>99.035634604558069</v>
      </c>
      <c r="N49" s="137">
        <f t="shared" si="14"/>
        <v>98.377578023270459</v>
      </c>
      <c r="O49" s="137">
        <f t="shared" si="14"/>
        <v>97.681168564848406</v>
      </c>
      <c r="P49" s="137">
        <f t="shared" si="14"/>
        <v>97.315768412628216</v>
      </c>
      <c r="Q49" s="137">
        <f t="shared" si="14"/>
        <v>97.313637562648381</v>
      </c>
      <c r="R49" s="137">
        <f t="shared" si="14"/>
        <v>97.736490768515779</v>
      </c>
      <c r="S49" s="137">
        <f t="shared" si="14"/>
        <v>98.596521347253656</v>
      </c>
      <c r="T49" s="137">
        <f t="shared" si="14"/>
        <v>99.534356222941952</v>
      </c>
      <c r="U49" s="137">
        <f t="shared" si="14"/>
        <v>100.64081663364351</v>
      </c>
      <c r="V49" s="137">
        <f t="shared" si="14"/>
        <v>102.08812449736868</v>
      </c>
    </row>
    <row r="50" spans="1:22" s="20" customFormat="1" ht="14.1" customHeight="1" x14ac:dyDescent="0.15">
      <c r="A50" s="132"/>
      <c r="B50" s="59"/>
      <c r="C50" s="134"/>
      <c r="D50" s="134"/>
      <c r="E50" s="134"/>
      <c r="F50" s="134"/>
      <c r="G50" s="63"/>
      <c r="H50" s="64" t="s">
        <v>107</v>
      </c>
      <c r="I50" s="141"/>
      <c r="J50" s="143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</row>
    <row r="51" spans="1:22" ht="14.1" customHeight="1" x14ac:dyDescent="0.15">
      <c r="A51" s="139"/>
      <c r="B51" s="149"/>
      <c r="C51" s="151" t="s">
        <v>108</v>
      </c>
      <c r="D51" s="152"/>
      <c r="E51" s="152"/>
      <c r="F51" s="152"/>
      <c r="G51" s="152"/>
      <c r="H51" s="152"/>
      <c r="I51" s="152"/>
      <c r="J51" s="154" t="s">
        <v>109</v>
      </c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</row>
    <row r="52" spans="1:22" ht="14.1" customHeight="1" x14ac:dyDescent="0.15">
      <c r="A52" s="148"/>
      <c r="B52" s="150"/>
      <c r="C52" s="153"/>
      <c r="D52" s="153"/>
      <c r="E52" s="153"/>
      <c r="F52" s="153"/>
      <c r="G52" s="153"/>
      <c r="H52" s="153"/>
      <c r="I52" s="153"/>
      <c r="J52" s="155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</row>
    <row r="53" spans="1:22" ht="15.75" customHeight="1" x14ac:dyDescent="0.15">
      <c r="A53" s="68"/>
      <c r="B53" s="69"/>
      <c r="C53" s="153" t="s">
        <v>110</v>
      </c>
      <c r="D53" s="158"/>
      <c r="E53" s="158"/>
      <c r="F53" s="158"/>
      <c r="G53" s="158"/>
      <c r="H53" s="158"/>
      <c r="I53" s="158"/>
      <c r="J53" s="70" t="s">
        <v>111</v>
      </c>
      <c r="K53" s="71">
        <f>K5-K7</f>
        <v>41191</v>
      </c>
      <c r="L53" s="71">
        <f t="shared" ref="L53:V53" si="15">L5-L7</f>
        <v>31435</v>
      </c>
      <c r="M53" s="71">
        <f t="shared" si="15"/>
        <v>32427</v>
      </c>
      <c r="N53" s="71">
        <f t="shared" si="15"/>
        <v>33459</v>
      </c>
      <c r="O53" s="71">
        <f t="shared" si="15"/>
        <v>34532</v>
      </c>
      <c r="P53" s="71">
        <f t="shared" si="15"/>
        <v>35646</v>
      </c>
      <c r="Q53" s="71">
        <f t="shared" si="15"/>
        <v>36786</v>
      </c>
      <c r="R53" s="71">
        <f t="shared" si="15"/>
        <v>37972</v>
      </c>
      <c r="S53" s="71">
        <f t="shared" si="15"/>
        <v>39205</v>
      </c>
      <c r="T53" s="71">
        <f t="shared" si="15"/>
        <v>40488</v>
      </c>
      <c r="U53" s="71">
        <f t="shared" si="15"/>
        <v>41831</v>
      </c>
      <c r="V53" s="71">
        <f t="shared" si="15"/>
        <v>43200</v>
      </c>
    </row>
    <row r="54" spans="1:22" ht="27.75" customHeight="1" x14ac:dyDescent="0.15">
      <c r="A54" s="72"/>
      <c r="B54" s="73"/>
      <c r="C54" s="159" t="s">
        <v>112</v>
      </c>
      <c r="D54" s="158"/>
      <c r="E54" s="158"/>
      <c r="F54" s="158"/>
      <c r="G54" s="158"/>
      <c r="H54" s="160" t="s">
        <v>113</v>
      </c>
      <c r="I54" s="120"/>
      <c r="J54" s="128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</row>
    <row r="55" spans="1:22" ht="27.75" customHeight="1" x14ac:dyDescent="0.15">
      <c r="A55" s="75"/>
      <c r="B55" s="76"/>
      <c r="C55" s="166" t="s">
        <v>114</v>
      </c>
      <c r="D55" s="159"/>
      <c r="E55" s="159"/>
      <c r="F55" s="159"/>
      <c r="G55" s="159"/>
      <c r="H55" s="159"/>
      <c r="I55" s="77"/>
      <c r="J55" s="78" t="s">
        <v>115</v>
      </c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>
        <f t="shared" ref="U55:V55" si="16">U24</f>
        <v>0</v>
      </c>
      <c r="V55" s="79">
        <f t="shared" si="16"/>
        <v>0</v>
      </c>
    </row>
    <row r="56" spans="1:22" ht="27.75" customHeight="1" x14ac:dyDescent="0.15">
      <c r="A56" s="80"/>
      <c r="B56" s="81"/>
      <c r="C56" s="159" t="s">
        <v>116</v>
      </c>
      <c r="D56" s="158"/>
      <c r="E56" s="158"/>
      <c r="F56" s="158"/>
      <c r="G56" s="158"/>
      <c r="H56" s="158"/>
      <c r="I56" s="82"/>
      <c r="J56" s="83" t="s">
        <v>117</v>
      </c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</row>
    <row r="57" spans="1:22" ht="27.75" customHeight="1" x14ac:dyDescent="0.15">
      <c r="A57" s="84"/>
      <c r="B57" s="85"/>
      <c r="C57" s="167" t="s">
        <v>118</v>
      </c>
      <c r="D57" s="153"/>
      <c r="E57" s="153"/>
      <c r="F57" s="153"/>
      <c r="G57" s="153"/>
      <c r="H57" s="153"/>
      <c r="I57" s="86"/>
      <c r="J57" s="87" t="s">
        <v>119</v>
      </c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74"/>
    </row>
    <row r="58" spans="1:22" ht="27.75" customHeight="1" x14ac:dyDescent="0.15">
      <c r="A58" s="80"/>
      <c r="B58" s="81"/>
      <c r="C58" s="159" t="s">
        <v>120</v>
      </c>
      <c r="D58" s="158"/>
      <c r="E58" s="158"/>
      <c r="F58" s="158"/>
      <c r="G58" s="158"/>
      <c r="H58" s="160" t="s">
        <v>121</v>
      </c>
      <c r="I58" s="160"/>
      <c r="J58" s="168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</row>
    <row r="59" spans="1:22" ht="15.75" customHeight="1" x14ac:dyDescent="0.15">
      <c r="A59" s="68"/>
      <c r="B59" s="69"/>
      <c r="C59" s="162" t="s">
        <v>122</v>
      </c>
      <c r="D59" s="158"/>
      <c r="E59" s="158"/>
      <c r="F59" s="158"/>
      <c r="G59" s="158"/>
      <c r="H59" s="158"/>
      <c r="I59" s="81"/>
      <c r="J59" s="83" t="s">
        <v>123</v>
      </c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</row>
    <row r="60" spans="1:22" ht="15.75" customHeight="1" x14ac:dyDescent="0.15">
      <c r="A60" s="54"/>
      <c r="B60" s="55"/>
      <c r="C60" s="162" t="s">
        <v>124</v>
      </c>
      <c r="D60" s="158"/>
      <c r="E60" s="158"/>
      <c r="F60" s="158"/>
      <c r="G60" s="158"/>
      <c r="H60" s="158"/>
      <c r="I60" s="81"/>
      <c r="J60" s="83" t="s">
        <v>125</v>
      </c>
      <c r="K60" s="74">
        <v>708933</v>
      </c>
      <c r="L60" s="74">
        <v>652819</v>
      </c>
      <c r="M60" s="74">
        <v>595589</v>
      </c>
      <c r="N60" s="74">
        <v>551883</v>
      </c>
      <c r="O60" s="74">
        <v>494783</v>
      </c>
      <c r="P60" s="74">
        <v>465460</v>
      </c>
      <c r="Q60" s="74">
        <v>421761</v>
      </c>
      <c r="R60" s="74">
        <v>377782</v>
      </c>
      <c r="S60" s="74">
        <v>333513</v>
      </c>
      <c r="T60" s="74">
        <v>288812</v>
      </c>
      <c r="U60" s="74">
        <v>239343</v>
      </c>
      <c r="V60" s="74">
        <v>197906</v>
      </c>
    </row>
    <row r="61" spans="1:22" ht="15.75" customHeight="1" x14ac:dyDescent="0.15">
      <c r="A61" s="2" t="s">
        <v>126</v>
      </c>
      <c r="B61" s="2"/>
      <c r="D61" s="89"/>
      <c r="I61" s="3"/>
      <c r="J61" s="2"/>
      <c r="V61" s="3" t="s">
        <v>127</v>
      </c>
    </row>
    <row r="62" spans="1:22" ht="15.75" customHeight="1" x14ac:dyDescent="0.15">
      <c r="A62" s="90"/>
      <c r="B62" s="6"/>
      <c r="C62" s="6"/>
      <c r="D62" s="91"/>
      <c r="E62" s="6"/>
      <c r="F62" s="6"/>
      <c r="G62" s="6"/>
      <c r="H62" s="7" t="s">
        <v>128</v>
      </c>
      <c r="I62" s="7"/>
      <c r="J62" s="92"/>
      <c r="K62" s="9" t="s">
        <v>2</v>
      </c>
      <c r="L62" s="9" t="s">
        <v>3</v>
      </c>
      <c r="M62" s="9" t="s">
        <v>129</v>
      </c>
      <c r="N62" s="113" t="s">
        <v>5</v>
      </c>
      <c r="O62" s="113" t="s">
        <v>6</v>
      </c>
      <c r="P62" s="113" t="s">
        <v>7</v>
      </c>
      <c r="Q62" s="113" t="s">
        <v>8</v>
      </c>
      <c r="R62" s="113" t="s">
        <v>9</v>
      </c>
      <c r="S62" s="113" t="s">
        <v>10</v>
      </c>
      <c r="T62" s="113" t="s">
        <v>11</v>
      </c>
      <c r="U62" s="113" t="s">
        <v>12</v>
      </c>
      <c r="V62" s="113" t="s">
        <v>13</v>
      </c>
    </row>
    <row r="63" spans="1:22" ht="30" customHeight="1" x14ac:dyDescent="0.15">
      <c r="A63" s="93"/>
      <c r="B63" s="13"/>
      <c r="C63" s="13" t="s">
        <v>14</v>
      </c>
      <c r="D63" s="13"/>
      <c r="E63" s="13" t="s">
        <v>15</v>
      </c>
      <c r="F63" s="13"/>
      <c r="G63" s="13"/>
      <c r="H63" s="13"/>
      <c r="I63" s="94"/>
      <c r="J63" s="95"/>
      <c r="K63" s="15" t="s">
        <v>16</v>
      </c>
      <c r="L63" s="15" t="s">
        <v>17</v>
      </c>
      <c r="M63" s="96" t="s">
        <v>4</v>
      </c>
      <c r="N63" s="114"/>
      <c r="O63" s="114"/>
      <c r="P63" s="114"/>
      <c r="Q63" s="114"/>
      <c r="R63" s="114"/>
      <c r="S63" s="114"/>
      <c r="T63" s="114"/>
      <c r="U63" s="114"/>
      <c r="V63" s="114"/>
    </row>
    <row r="64" spans="1:22" ht="15.75" customHeight="1" x14ac:dyDescent="0.15">
      <c r="A64" s="97"/>
      <c r="B64" s="77"/>
      <c r="C64" s="130" t="s">
        <v>130</v>
      </c>
      <c r="D64" s="130"/>
      <c r="E64" s="130"/>
      <c r="F64" s="130"/>
      <c r="G64" s="98"/>
      <c r="H64" s="98"/>
      <c r="I64" s="82"/>
      <c r="J64" s="99"/>
      <c r="K64" s="100">
        <v>66920</v>
      </c>
      <c r="L64" s="100">
        <v>63429</v>
      </c>
      <c r="M64" s="100">
        <v>62566</v>
      </c>
      <c r="N64" s="100">
        <v>60224</v>
      </c>
      <c r="O64" s="100">
        <v>58354</v>
      </c>
      <c r="P64" s="100">
        <v>56767</v>
      </c>
      <c r="Q64" s="100">
        <v>55443</v>
      </c>
      <c r="R64" s="100">
        <v>54561</v>
      </c>
      <c r="S64" s="100">
        <v>52684</v>
      </c>
      <c r="T64" s="100">
        <v>50786</v>
      </c>
      <c r="U64" s="100">
        <v>38422</v>
      </c>
      <c r="V64" s="100">
        <v>29157</v>
      </c>
    </row>
    <row r="65" spans="1:22" ht="15.75" customHeight="1" x14ac:dyDescent="0.15">
      <c r="A65" s="101"/>
      <c r="B65" s="102"/>
      <c r="C65" s="102"/>
      <c r="D65" s="103"/>
      <c r="E65" s="102"/>
      <c r="F65" s="104"/>
      <c r="G65" s="161" t="s">
        <v>131</v>
      </c>
      <c r="H65" s="122"/>
      <c r="I65" s="122"/>
      <c r="J65" s="127"/>
      <c r="K65" s="105">
        <f>K64-K66</f>
        <v>66920</v>
      </c>
      <c r="L65" s="105">
        <f t="shared" ref="L65:V65" si="17">L64-L66</f>
        <v>63429</v>
      </c>
      <c r="M65" s="105">
        <f t="shared" si="17"/>
        <v>62566</v>
      </c>
      <c r="N65" s="105">
        <f t="shared" si="17"/>
        <v>60224</v>
      </c>
      <c r="O65" s="105">
        <f t="shared" si="17"/>
        <v>58354</v>
      </c>
      <c r="P65" s="105">
        <f t="shared" si="17"/>
        <v>56767</v>
      </c>
      <c r="Q65" s="105">
        <f t="shared" si="17"/>
        <v>55443</v>
      </c>
      <c r="R65" s="105">
        <f t="shared" si="17"/>
        <v>54561</v>
      </c>
      <c r="S65" s="105">
        <f t="shared" si="17"/>
        <v>52684</v>
      </c>
      <c r="T65" s="105">
        <f t="shared" si="17"/>
        <v>50786</v>
      </c>
      <c r="U65" s="105">
        <f t="shared" si="17"/>
        <v>38422</v>
      </c>
      <c r="V65" s="105">
        <f t="shared" si="17"/>
        <v>29157</v>
      </c>
    </row>
    <row r="66" spans="1:22" ht="15.75" customHeight="1" x14ac:dyDescent="0.15">
      <c r="A66" s="106"/>
      <c r="B66" s="107"/>
      <c r="C66" s="102"/>
      <c r="D66" s="103"/>
      <c r="E66" s="102"/>
      <c r="F66" s="104"/>
      <c r="G66" s="161" t="s">
        <v>132</v>
      </c>
      <c r="H66" s="122"/>
      <c r="I66" s="122"/>
      <c r="J66" s="127"/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5">
        <v>0</v>
      </c>
      <c r="U66" s="105">
        <v>0</v>
      </c>
      <c r="V66" s="105">
        <v>0</v>
      </c>
    </row>
    <row r="67" spans="1:22" ht="15.75" customHeight="1" x14ac:dyDescent="0.15">
      <c r="A67" s="97"/>
      <c r="B67" s="77"/>
      <c r="C67" s="130" t="s">
        <v>133</v>
      </c>
      <c r="D67" s="130"/>
      <c r="E67" s="130"/>
      <c r="F67" s="130"/>
      <c r="G67" s="98"/>
      <c r="H67" s="98"/>
      <c r="I67" s="82"/>
      <c r="J67" s="99"/>
      <c r="K67" s="100">
        <v>47</v>
      </c>
      <c r="L67" s="100">
        <v>50</v>
      </c>
      <c r="M67" s="100">
        <v>6187</v>
      </c>
      <c r="N67" s="100">
        <v>6348</v>
      </c>
      <c r="O67" s="100">
        <v>4649</v>
      </c>
      <c r="P67" s="100">
        <v>0</v>
      </c>
      <c r="Q67" s="100">
        <v>0</v>
      </c>
      <c r="R67" s="100">
        <v>0</v>
      </c>
      <c r="S67" s="100">
        <v>0</v>
      </c>
      <c r="T67" s="100">
        <v>0</v>
      </c>
      <c r="U67" s="100">
        <v>0</v>
      </c>
      <c r="V67" s="100">
        <v>0</v>
      </c>
    </row>
    <row r="68" spans="1:22" ht="15.75" customHeight="1" x14ac:dyDescent="0.15">
      <c r="A68" s="101"/>
      <c r="B68" s="102"/>
      <c r="C68" s="102"/>
      <c r="D68" s="103"/>
      <c r="E68" s="102"/>
      <c r="F68" s="104"/>
      <c r="G68" s="161" t="s">
        <v>131</v>
      </c>
      <c r="H68" s="122"/>
      <c r="I68" s="122"/>
      <c r="J68" s="127"/>
      <c r="K68" s="105">
        <v>47</v>
      </c>
      <c r="L68" s="105">
        <v>49</v>
      </c>
      <c r="M68" s="105">
        <v>52</v>
      </c>
      <c r="N68" s="105">
        <v>54</v>
      </c>
      <c r="O68" s="105">
        <v>56</v>
      </c>
      <c r="P68" s="105">
        <v>59</v>
      </c>
      <c r="Q68" s="105">
        <v>61</v>
      </c>
      <c r="R68" s="105">
        <v>64</v>
      </c>
      <c r="S68" s="105">
        <v>0</v>
      </c>
      <c r="T68" s="105">
        <v>0</v>
      </c>
      <c r="U68" s="105">
        <v>0</v>
      </c>
      <c r="V68" s="105">
        <v>0</v>
      </c>
    </row>
    <row r="69" spans="1:22" ht="15.75" customHeight="1" x14ac:dyDescent="0.15">
      <c r="A69" s="106"/>
      <c r="B69" s="107"/>
      <c r="C69" s="107"/>
      <c r="D69" s="108"/>
      <c r="E69" s="107"/>
      <c r="F69" s="95"/>
      <c r="G69" s="161" t="s">
        <v>132</v>
      </c>
      <c r="H69" s="122"/>
      <c r="I69" s="122"/>
      <c r="J69" s="127"/>
      <c r="K69" s="105">
        <f>K67-K68</f>
        <v>0</v>
      </c>
      <c r="L69" s="105">
        <f t="shared" ref="L69:V69" si="18">L67-L68</f>
        <v>1</v>
      </c>
      <c r="M69" s="105">
        <f t="shared" si="18"/>
        <v>6135</v>
      </c>
      <c r="N69" s="105">
        <f t="shared" si="18"/>
        <v>6294</v>
      </c>
      <c r="O69" s="105">
        <f t="shared" si="18"/>
        <v>4593</v>
      </c>
      <c r="P69" s="105">
        <f t="shared" si="18"/>
        <v>-59</v>
      </c>
      <c r="Q69" s="105">
        <f t="shared" si="18"/>
        <v>-61</v>
      </c>
      <c r="R69" s="105">
        <f t="shared" si="18"/>
        <v>-64</v>
      </c>
      <c r="S69" s="105">
        <f t="shared" si="18"/>
        <v>0</v>
      </c>
      <c r="T69" s="105">
        <f t="shared" si="18"/>
        <v>0</v>
      </c>
      <c r="U69" s="105">
        <f t="shared" si="18"/>
        <v>0</v>
      </c>
      <c r="V69" s="105">
        <f t="shared" si="18"/>
        <v>0</v>
      </c>
    </row>
    <row r="70" spans="1:22" x14ac:dyDescent="0.15">
      <c r="A70" s="109"/>
      <c r="B70" s="98"/>
      <c r="C70" s="165" t="s">
        <v>134</v>
      </c>
      <c r="D70" s="122"/>
      <c r="E70" s="122"/>
      <c r="F70" s="122"/>
      <c r="G70" s="98"/>
      <c r="H70" s="98"/>
      <c r="I70" s="82"/>
      <c r="J70" s="99"/>
      <c r="K70" s="100">
        <f>K64+K67</f>
        <v>66967</v>
      </c>
      <c r="L70" s="100">
        <f t="shared" ref="L70:V70" si="19">L64+L67</f>
        <v>63479</v>
      </c>
      <c r="M70" s="100">
        <f t="shared" si="19"/>
        <v>68753</v>
      </c>
      <c r="N70" s="100">
        <f t="shared" si="19"/>
        <v>66572</v>
      </c>
      <c r="O70" s="100">
        <f t="shared" si="19"/>
        <v>63003</v>
      </c>
      <c r="P70" s="100">
        <f t="shared" si="19"/>
        <v>56767</v>
      </c>
      <c r="Q70" s="100">
        <f t="shared" si="19"/>
        <v>55443</v>
      </c>
      <c r="R70" s="100">
        <f t="shared" si="19"/>
        <v>54561</v>
      </c>
      <c r="S70" s="100">
        <f t="shared" si="19"/>
        <v>52684</v>
      </c>
      <c r="T70" s="100">
        <f t="shared" si="19"/>
        <v>50786</v>
      </c>
      <c r="U70" s="100">
        <f t="shared" si="19"/>
        <v>38422</v>
      </c>
      <c r="V70" s="100">
        <f t="shared" si="19"/>
        <v>29157</v>
      </c>
    </row>
  </sheetData>
  <mergeCells count="140">
    <mergeCell ref="S47:S48"/>
    <mergeCell ref="T47:T48"/>
    <mergeCell ref="C42:F42"/>
    <mergeCell ref="C43:F43"/>
    <mergeCell ref="C44:I44"/>
    <mergeCell ref="G66:J66"/>
    <mergeCell ref="C67:F67"/>
    <mergeCell ref="G68:J68"/>
    <mergeCell ref="G69:J69"/>
    <mergeCell ref="C70:F70"/>
    <mergeCell ref="S62:S63"/>
    <mergeCell ref="T62:T63"/>
    <mergeCell ref="C55:H55"/>
    <mergeCell ref="C56:H56"/>
    <mergeCell ref="C57:H57"/>
    <mergeCell ref="C58:G58"/>
    <mergeCell ref="H58:J58"/>
    <mergeCell ref="C59:H59"/>
    <mergeCell ref="U62:U63"/>
    <mergeCell ref="V62:V63"/>
    <mergeCell ref="C64:F64"/>
    <mergeCell ref="G65:J65"/>
    <mergeCell ref="C60:H60"/>
    <mergeCell ref="N62:N63"/>
    <mergeCell ref="O62:O63"/>
    <mergeCell ref="P62:P63"/>
    <mergeCell ref="Q62:Q63"/>
    <mergeCell ref="R62:R63"/>
    <mergeCell ref="R49:R50"/>
    <mergeCell ref="U51:U52"/>
    <mergeCell ref="V51:V52"/>
    <mergeCell ref="C53:I53"/>
    <mergeCell ref="C54:G54"/>
    <mergeCell ref="H54:J54"/>
    <mergeCell ref="M51:M52"/>
    <mergeCell ref="N51:N52"/>
    <mergeCell ref="O51:O52"/>
    <mergeCell ref="P51:P52"/>
    <mergeCell ref="Q51:Q52"/>
    <mergeCell ref="R51:R52"/>
    <mergeCell ref="S51:S52"/>
    <mergeCell ref="T51:T52"/>
    <mergeCell ref="S49:S50"/>
    <mergeCell ref="T49:T50"/>
    <mergeCell ref="A51:A52"/>
    <mergeCell ref="B51:B52"/>
    <mergeCell ref="C51:I52"/>
    <mergeCell ref="J51:J52"/>
    <mergeCell ref="K51:K52"/>
    <mergeCell ref="L51:L52"/>
    <mergeCell ref="M49:M50"/>
    <mergeCell ref="N49:N50"/>
    <mergeCell ref="O49:O50"/>
    <mergeCell ref="U47:U48"/>
    <mergeCell ref="V47:V48"/>
    <mergeCell ref="A49:A50"/>
    <mergeCell ref="C49:F50"/>
    <mergeCell ref="I49:I50"/>
    <mergeCell ref="J49:J50"/>
    <mergeCell ref="K49:K50"/>
    <mergeCell ref="L49:L50"/>
    <mergeCell ref="M47:M48"/>
    <mergeCell ref="N47:N48"/>
    <mergeCell ref="O47:O48"/>
    <mergeCell ref="P47:P48"/>
    <mergeCell ref="Q47:Q48"/>
    <mergeCell ref="R47:R48"/>
    <mergeCell ref="A47:A48"/>
    <mergeCell ref="C47:F48"/>
    <mergeCell ref="I47:I48"/>
    <mergeCell ref="J47:J48"/>
    <mergeCell ref="K47:K48"/>
    <mergeCell ref="L47:L48"/>
    <mergeCell ref="U49:U50"/>
    <mergeCell ref="V49:V50"/>
    <mergeCell ref="P49:P50"/>
    <mergeCell ref="Q49:Q50"/>
    <mergeCell ref="A45:A46"/>
    <mergeCell ref="C45:F45"/>
    <mergeCell ref="G45:I45"/>
    <mergeCell ref="C46:F46"/>
    <mergeCell ref="G46:I46"/>
    <mergeCell ref="E38:F38"/>
    <mergeCell ref="H38:I38"/>
    <mergeCell ref="C39:F39"/>
    <mergeCell ref="H39:I39"/>
    <mergeCell ref="C40:F40"/>
    <mergeCell ref="A22:A38"/>
    <mergeCell ref="C41:H41"/>
    <mergeCell ref="G43:I43"/>
    <mergeCell ref="B31:B37"/>
    <mergeCell ref="E31:I31"/>
    <mergeCell ref="E32:J32"/>
    <mergeCell ref="G33:J33"/>
    <mergeCell ref="E34:I34"/>
    <mergeCell ref="E35:J35"/>
    <mergeCell ref="E36:J36"/>
    <mergeCell ref="E37:J37"/>
    <mergeCell ref="B22:B30"/>
    <mergeCell ref="E22:I22"/>
    <mergeCell ref="E23:J23"/>
    <mergeCell ref="E24:J24"/>
    <mergeCell ref="E25:J25"/>
    <mergeCell ref="E26:J26"/>
    <mergeCell ref="E27:J27"/>
    <mergeCell ref="E28:J28"/>
    <mergeCell ref="E29:J29"/>
    <mergeCell ref="G19:J19"/>
    <mergeCell ref="F20:J20"/>
    <mergeCell ref="E21:F21"/>
    <mergeCell ref="H21:I21"/>
    <mergeCell ref="F8:J8"/>
    <mergeCell ref="E9:J9"/>
    <mergeCell ref="F10:J10"/>
    <mergeCell ref="F11:J11"/>
    <mergeCell ref="E30:J30"/>
    <mergeCell ref="V2:V3"/>
    <mergeCell ref="A4:A21"/>
    <mergeCell ref="B4:B11"/>
    <mergeCell ref="D4:I4"/>
    <mergeCell ref="E5:I5"/>
    <mergeCell ref="F6:J6"/>
    <mergeCell ref="F7:I7"/>
    <mergeCell ref="M2:M3"/>
    <mergeCell ref="N2:N3"/>
    <mergeCell ref="O2:O3"/>
    <mergeCell ref="P2:P3"/>
    <mergeCell ref="Q2:Q3"/>
    <mergeCell ref="R2:R3"/>
    <mergeCell ref="B12:B20"/>
    <mergeCell ref="D12:I12"/>
    <mergeCell ref="E13:J13"/>
    <mergeCell ref="F14:J14"/>
    <mergeCell ref="G15:J15"/>
    <mergeCell ref="F16:J16"/>
    <mergeCell ref="S2:S3"/>
    <mergeCell ref="T2:T3"/>
    <mergeCell ref="U2:U3"/>
    <mergeCell ref="E17:J17"/>
    <mergeCell ref="F18:J18"/>
  </mergeCells>
  <phoneticPr fontId="1"/>
  <pageMargins left="0.70866141732283472" right="0.70866141732283472" top="0.94488188976377963" bottom="0.74803149606299213" header="0.70866141732283472" footer="0.31496062992125984"/>
  <pageSetup paperSize="9" scale="63" orientation="landscape" r:id="rId1"/>
  <headerFooter>
    <oddHeader>&amp;L&amp;9（法非適用企業）&amp;C&amp;14収支計画（特環）</oddHeader>
  </headerFooter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hbis</dc:creator>
  <cp:lastModifiedBy>hbis</cp:lastModifiedBy>
  <cp:lastPrinted>2017-03-28T06:55:08Z</cp:lastPrinted>
  <dcterms:created xsi:type="dcterms:W3CDTF">2017-03-16T08:50:50Z</dcterms:created>
  <dcterms:modified xsi:type="dcterms:W3CDTF">2017-03-28T06:55:14Z</dcterms:modified>
</cp:coreProperties>
</file>