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120" windowWidth="19395" windowHeight="7815" tabRatio="601"/>
  </bookViews>
  <sheets>
    <sheet name="収支計画" sheetId="2" r:id="rId1"/>
  </sheets>
  <calcPr calcId="145621"/>
</workbook>
</file>

<file path=xl/calcChain.xml><?xml version="1.0" encoding="utf-8"?>
<calcChain xmlns="http://schemas.openxmlformats.org/spreadsheetml/2006/main">
  <c r="L70" i="2" l="1"/>
  <c r="M70" i="2"/>
  <c r="N70" i="2"/>
  <c r="O70" i="2"/>
  <c r="P70" i="2"/>
  <c r="Q70" i="2"/>
  <c r="R70" i="2"/>
  <c r="S70" i="2"/>
  <c r="T70" i="2"/>
  <c r="U70" i="2"/>
  <c r="V70" i="2"/>
  <c r="K70" i="2"/>
  <c r="L69" i="2"/>
  <c r="M69" i="2"/>
  <c r="N69" i="2"/>
  <c r="O69" i="2"/>
  <c r="P69" i="2"/>
  <c r="Q69" i="2"/>
  <c r="R69" i="2"/>
  <c r="S69" i="2"/>
  <c r="T69" i="2"/>
  <c r="U69" i="2"/>
  <c r="V69" i="2"/>
  <c r="K69" i="2"/>
  <c r="L65" i="2"/>
  <c r="M65" i="2"/>
  <c r="N65" i="2"/>
  <c r="O65" i="2"/>
  <c r="P65" i="2"/>
  <c r="Q65" i="2"/>
  <c r="R65" i="2"/>
  <c r="S65" i="2"/>
  <c r="T65" i="2"/>
  <c r="U65" i="2"/>
  <c r="V65" i="2"/>
  <c r="K65" i="2"/>
  <c r="L61" i="2"/>
  <c r="V31" i="2"/>
  <c r="U31" i="2"/>
  <c r="T31" i="2"/>
  <c r="S31" i="2"/>
  <c r="R31" i="2"/>
  <c r="Q31" i="2"/>
  <c r="P31" i="2"/>
  <c r="O31" i="2"/>
  <c r="N31" i="2"/>
  <c r="M31" i="2"/>
  <c r="L31" i="2"/>
  <c r="K31" i="2"/>
  <c r="L22" i="2"/>
  <c r="V22" i="2"/>
  <c r="U22" i="2"/>
  <c r="T22" i="2"/>
  <c r="S22" i="2"/>
  <c r="R22" i="2"/>
  <c r="Q22" i="2"/>
  <c r="P22" i="2"/>
  <c r="O22" i="2"/>
  <c r="N22" i="2"/>
  <c r="M22" i="2"/>
  <c r="K22" i="2"/>
  <c r="K38" i="2" s="1"/>
  <c r="V17" i="2"/>
  <c r="U17" i="2"/>
  <c r="T17" i="2"/>
  <c r="S17" i="2"/>
  <c r="R17" i="2"/>
  <c r="Q17" i="2"/>
  <c r="P17" i="2"/>
  <c r="O17" i="2"/>
  <c r="N17" i="2"/>
  <c r="M17" i="2"/>
  <c r="L17" i="2"/>
  <c r="K17" i="2"/>
  <c r="V13" i="2"/>
  <c r="U13" i="2"/>
  <c r="T13" i="2"/>
  <c r="T12" i="2" s="1"/>
  <c r="S13" i="2"/>
  <c r="R13" i="2"/>
  <c r="R12" i="2" s="1"/>
  <c r="Q13" i="2"/>
  <c r="Q12" i="2" s="1"/>
  <c r="P13" i="2"/>
  <c r="P12" i="2" s="1"/>
  <c r="O13" i="2"/>
  <c r="O12" i="2" s="1"/>
  <c r="N13" i="2"/>
  <c r="N12" i="2" s="1"/>
  <c r="M13" i="2"/>
  <c r="M12" i="2" s="1"/>
  <c r="L13" i="2"/>
  <c r="K13" i="2"/>
  <c r="K12" i="2" s="1"/>
  <c r="V12" i="2"/>
  <c r="U12" i="2"/>
  <c r="S12" i="2"/>
  <c r="V9" i="2"/>
  <c r="U9" i="2"/>
  <c r="T9" i="2"/>
  <c r="S9" i="2"/>
  <c r="R9" i="2"/>
  <c r="Q9" i="2"/>
  <c r="P9" i="2"/>
  <c r="O9" i="2"/>
  <c r="N9" i="2"/>
  <c r="M9" i="2"/>
  <c r="L9" i="2"/>
  <c r="K9" i="2"/>
  <c r="K5" i="2"/>
  <c r="L5" i="2"/>
  <c r="L53" i="2" s="1"/>
  <c r="N38" i="2" l="1"/>
  <c r="U38" i="2"/>
  <c r="L38" i="2"/>
  <c r="V38" i="2"/>
  <c r="T38" i="2"/>
  <c r="S38" i="2"/>
  <c r="R38" i="2"/>
  <c r="Q38" i="2"/>
  <c r="P38" i="2"/>
  <c r="O38" i="2"/>
  <c r="M38" i="2"/>
  <c r="L12" i="2"/>
  <c r="L4" i="2"/>
  <c r="K4" i="2"/>
  <c r="K53" i="2"/>
  <c r="S5" i="2"/>
  <c r="O5" i="2"/>
  <c r="V5" i="2"/>
  <c r="R5" i="2"/>
  <c r="N5" i="2"/>
  <c r="U5" i="2"/>
  <c r="Q5" i="2"/>
  <c r="M5" i="2"/>
  <c r="T5" i="2"/>
  <c r="P5" i="2"/>
  <c r="L21" i="2" l="1"/>
  <c r="L39" i="2" s="1"/>
  <c r="L43" i="2" s="1"/>
  <c r="L45" i="2" s="1"/>
  <c r="L49" i="2"/>
  <c r="R53" i="2"/>
  <c r="R4" i="2"/>
  <c r="Q53" i="2"/>
  <c r="Q4" i="2"/>
  <c r="P4" i="2"/>
  <c r="P53" i="2"/>
  <c r="U53" i="2"/>
  <c r="U4" i="2"/>
  <c r="O4" i="2"/>
  <c r="O53" i="2"/>
  <c r="T4" i="2"/>
  <c r="T53" i="2"/>
  <c r="N53" i="2"/>
  <c r="N4" i="2"/>
  <c r="S4" i="2"/>
  <c r="S53" i="2"/>
  <c r="M53" i="2"/>
  <c r="M4" i="2"/>
  <c r="V53" i="2"/>
  <c r="V4" i="2"/>
  <c r="K21" i="2"/>
  <c r="K39" i="2" s="1"/>
  <c r="K43" i="2" s="1"/>
  <c r="K49" i="2"/>
  <c r="N49" i="2" l="1"/>
  <c r="N21" i="2"/>
  <c r="N39" i="2" s="1"/>
  <c r="N43" i="2" s="1"/>
  <c r="K45" i="2"/>
  <c r="K44" i="2"/>
  <c r="O21" i="2"/>
  <c r="O39" i="2" s="1"/>
  <c r="O43" i="2" s="1"/>
  <c r="O49" i="2"/>
  <c r="V49" i="2"/>
  <c r="V21" i="2"/>
  <c r="V39" i="2" s="1"/>
  <c r="V43" i="2" s="1"/>
  <c r="U49" i="2"/>
  <c r="U21" i="2"/>
  <c r="U39" i="2" s="1"/>
  <c r="U43" i="2" s="1"/>
  <c r="Q49" i="2"/>
  <c r="Q21" i="2"/>
  <c r="Q39" i="2" s="1"/>
  <c r="Q43" i="2" s="1"/>
  <c r="S21" i="2"/>
  <c r="S39" i="2" s="1"/>
  <c r="S43" i="2" s="1"/>
  <c r="S49" i="2"/>
  <c r="T21" i="2"/>
  <c r="T39" i="2" s="1"/>
  <c r="T43" i="2" s="1"/>
  <c r="T49" i="2"/>
  <c r="M49" i="2"/>
  <c r="M21" i="2"/>
  <c r="M39" i="2" s="1"/>
  <c r="M43" i="2" s="1"/>
  <c r="R49" i="2"/>
  <c r="R21" i="2"/>
  <c r="R39" i="2" s="1"/>
  <c r="R43" i="2" s="1"/>
  <c r="P21" i="2"/>
  <c r="P49" i="2"/>
  <c r="P39" i="2" l="1"/>
  <c r="P43" i="2" s="1"/>
  <c r="R45" i="2"/>
  <c r="R44" i="2"/>
  <c r="Q45" i="2"/>
  <c r="Q44" i="2"/>
  <c r="V45" i="2"/>
  <c r="V44" i="2"/>
  <c r="T45" i="2"/>
  <c r="T44" i="2"/>
  <c r="M45" i="2"/>
  <c r="M44" i="2"/>
  <c r="L44" i="2" s="1"/>
  <c r="U45" i="2"/>
  <c r="U44" i="2"/>
  <c r="N45" i="2"/>
  <c r="N44" i="2"/>
  <c r="S45" i="2"/>
  <c r="S44" i="2"/>
  <c r="O45" i="2"/>
  <c r="O44" i="2"/>
  <c r="P45" i="2" l="1"/>
  <c r="P44" i="2"/>
</calcChain>
</file>

<file path=xl/sharedStrings.xml><?xml version="1.0" encoding="utf-8"?>
<sst xmlns="http://schemas.openxmlformats.org/spreadsheetml/2006/main" count="174" uniqueCount="130">
  <si>
    <t>（単位：千円，％）</t>
    <rPh sb="1" eb="3">
      <t>タンイ</t>
    </rPh>
    <rPh sb="4" eb="6">
      <t>センエン</t>
    </rPh>
    <phoneticPr fontId="6"/>
  </si>
  <si>
    <t>年　　　　　　度</t>
    <rPh sb="0" eb="8">
      <t>ネンド</t>
    </rPh>
    <phoneticPr fontId="6"/>
  </si>
  <si>
    <t>前々年度</t>
    <rPh sb="0" eb="2">
      <t>ゼンゼン</t>
    </rPh>
    <rPh sb="2" eb="4">
      <t>ネンド</t>
    </rPh>
    <phoneticPr fontId="6"/>
  </si>
  <si>
    <t>前年度</t>
    <rPh sb="0" eb="3">
      <t>ゼンネンド</t>
    </rPh>
    <phoneticPr fontId="6"/>
  </si>
  <si>
    <t>本年度</t>
    <rPh sb="0" eb="3">
      <t>ホンネンド</t>
    </rPh>
    <phoneticPr fontId="6"/>
  </si>
  <si>
    <t>平成30年度</t>
    <rPh sb="0" eb="2">
      <t>ヘイセイ</t>
    </rPh>
    <rPh sb="4" eb="5">
      <t>ネン</t>
    </rPh>
    <rPh sb="5" eb="6">
      <t>ド</t>
    </rPh>
    <phoneticPr fontId="2"/>
  </si>
  <si>
    <t>平成31年度</t>
    <rPh sb="0" eb="2">
      <t>ヘイセイ</t>
    </rPh>
    <rPh sb="4" eb="6">
      <t>ネンド</t>
    </rPh>
    <phoneticPr fontId="2"/>
  </si>
  <si>
    <t>平成32年度</t>
    <rPh sb="0" eb="2">
      <t>ヘイセイ</t>
    </rPh>
    <rPh sb="4" eb="5">
      <t>ネン</t>
    </rPh>
    <rPh sb="5" eb="6">
      <t>ド</t>
    </rPh>
    <phoneticPr fontId="2"/>
  </si>
  <si>
    <t>平成33年度</t>
    <rPh sb="0" eb="2">
      <t>ヘイセイ</t>
    </rPh>
    <rPh sb="4" eb="6">
      <t>ネンド</t>
    </rPh>
    <phoneticPr fontId="2"/>
  </si>
  <si>
    <t>平成34年度</t>
    <rPh sb="0" eb="2">
      <t>ヘイセイ</t>
    </rPh>
    <rPh sb="4" eb="5">
      <t>ネン</t>
    </rPh>
    <rPh sb="5" eb="6">
      <t>ド</t>
    </rPh>
    <phoneticPr fontId="2"/>
  </si>
  <si>
    <t>平成35年度</t>
    <rPh sb="0" eb="2">
      <t>ヘイセイ</t>
    </rPh>
    <rPh sb="4" eb="6">
      <t>ネンド</t>
    </rPh>
    <phoneticPr fontId="2"/>
  </si>
  <si>
    <t>平成36年度</t>
    <rPh sb="0" eb="2">
      <t>ヘイセイ</t>
    </rPh>
    <rPh sb="4" eb="5">
      <t>ネン</t>
    </rPh>
    <rPh sb="5" eb="6">
      <t>ド</t>
    </rPh>
    <phoneticPr fontId="2"/>
  </si>
  <si>
    <t>平成37年度</t>
    <rPh sb="0" eb="2">
      <t>ヘイセイ</t>
    </rPh>
    <rPh sb="4" eb="6">
      <t>ネンド</t>
    </rPh>
    <phoneticPr fontId="2"/>
  </si>
  <si>
    <t>平成38年度</t>
    <rPh sb="0" eb="2">
      <t>ヘイセイ</t>
    </rPh>
    <rPh sb="4" eb="5">
      <t>ネン</t>
    </rPh>
    <rPh sb="5" eb="6">
      <t>ド</t>
    </rPh>
    <phoneticPr fontId="2"/>
  </si>
  <si>
    <t>区</t>
    <rPh sb="0" eb="1">
      <t>ク</t>
    </rPh>
    <phoneticPr fontId="6"/>
  </si>
  <si>
    <t>分</t>
    <rPh sb="0" eb="1">
      <t>ブン</t>
    </rPh>
    <phoneticPr fontId="6"/>
  </si>
  <si>
    <t>（決算）</t>
    <rPh sb="1" eb="3">
      <t>ケッサン</t>
    </rPh>
    <phoneticPr fontId="6"/>
  </si>
  <si>
    <t>決算
見込</t>
    <rPh sb="0" eb="2">
      <t>ケッサン</t>
    </rPh>
    <rPh sb="3" eb="5">
      <t>ミコ</t>
    </rPh>
    <phoneticPr fontId="6"/>
  </si>
  <si>
    <t>収　益　的　収　支</t>
    <phoneticPr fontId="6"/>
  </si>
  <si>
    <t>収益的収入</t>
    <rPh sb="0" eb="3">
      <t>シュウエキテキ</t>
    </rPh>
    <rPh sb="3" eb="5">
      <t>シュウニュウ</t>
    </rPh>
    <phoneticPr fontId="6"/>
  </si>
  <si>
    <t>総収益</t>
    <rPh sb="0" eb="3">
      <t>ソウシュウエキ</t>
    </rPh>
    <phoneticPr fontId="6"/>
  </si>
  <si>
    <t>(A)</t>
    <phoneticPr fontId="6"/>
  </si>
  <si>
    <t>（１）</t>
    <phoneticPr fontId="6"/>
  </si>
  <si>
    <t>営業収益</t>
    <rPh sb="0" eb="2">
      <t>エイギョウ</t>
    </rPh>
    <rPh sb="2" eb="4">
      <t>シュウエキ</t>
    </rPh>
    <phoneticPr fontId="6"/>
  </si>
  <si>
    <t>(B)</t>
    <phoneticPr fontId="6"/>
  </si>
  <si>
    <t>ア</t>
    <phoneticPr fontId="6"/>
  </si>
  <si>
    <t>料金収入</t>
    <rPh sb="0" eb="2">
      <t>リョウキン</t>
    </rPh>
    <rPh sb="2" eb="4">
      <t>シュウニュウ</t>
    </rPh>
    <phoneticPr fontId="6"/>
  </si>
  <si>
    <t>イ</t>
    <phoneticPr fontId="6"/>
  </si>
  <si>
    <t>受託工事収益</t>
    <rPh sb="0" eb="2">
      <t>ジュタク</t>
    </rPh>
    <rPh sb="2" eb="4">
      <t>コウジ</t>
    </rPh>
    <rPh sb="4" eb="6">
      <t>シュウエキ</t>
    </rPh>
    <phoneticPr fontId="6"/>
  </si>
  <si>
    <t>(C)</t>
    <phoneticPr fontId="6"/>
  </si>
  <si>
    <t>ウ</t>
    <phoneticPr fontId="6"/>
  </si>
  <si>
    <t>その他</t>
    <rPh sb="2" eb="3">
      <t>タ</t>
    </rPh>
    <phoneticPr fontId="6"/>
  </si>
  <si>
    <t>（２）</t>
    <phoneticPr fontId="6"/>
  </si>
  <si>
    <t>営業外収益</t>
    <rPh sb="0" eb="3">
      <t>エイギョウガイ</t>
    </rPh>
    <rPh sb="3" eb="5">
      <t>シュウエキ</t>
    </rPh>
    <phoneticPr fontId="6"/>
  </si>
  <si>
    <t>他会計繰入金</t>
    <rPh sb="0" eb="1">
      <t>タ</t>
    </rPh>
    <rPh sb="1" eb="3">
      <t>カイケイ</t>
    </rPh>
    <rPh sb="3" eb="6">
      <t>クリイレキン</t>
    </rPh>
    <phoneticPr fontId="6"/>
  </si>
  <si>
    <t>収益的支出</t>
    <rPh sb="0" eb="3">
      <t>シュウエキテキ</t>
    </rPh>
    <rPh sb="3" eb="5">
      <t>シシュツ</t>
    </rPh>
    <phoneticPr fontId="6"/>
  </si>
  <si>
    <t>２</t>
    <phoneticPr fontId="6"/>
  </si>
  <si>
    <t>総費用</t>
    <rPh sb="0" eb="3">
      <t>ソウヒヨウ</t>
    </rPh>
    <phoneticPr fontId="6"/>
  </si>
  <si>
    <t>(D)</t>
    <phoneticPr fontId="6"/>
  </si>
  <si>
    <t>営業費用</t>
    <rPh sb="0" eb="2">
      <t>エイギョウ</t>
    </rPh>
    <rPh sb="2" eb="4">
      <t>ヒヨウ</t>
    </rPh>
    <phoneticPr fontId="6"/>
  </si>
  <si>
    <t>職員給与費</t>
    <rPh sb="0" eb="2">
      <t>ショクイン</t>
    </rPh>
    <rPh sb="2" eb="5">
      <t>キュウヨヒ</t>
    </rPh>
    <phoneticPr fontId="6"/>
  </si>
  <si>
    <t>うち退職手当</t>
    <rPh sb="2" eb="4">
      <t>タイショク</t>
    </rPh>
    <rPh sb="4" eb="6">
      <t>テアテ</t>
    </rPh>
    <phoneticPr fontId="6"/>
  </si>
  <si>
    <t>イ</t>
    <phoneticPr fontId="6"/>
  </si>
  <si>
    <t>営業外費用</t>
    <rPh sb="0" eb="3">
      <t>エイギョウガイ</t>
    </rPh>
    <rPh sb="3" eb="5">
      <t>ヒヨウ</t>
    </rPh>
    <phoneticPr fontId="6"/>
  </si>
  <si>
    <t>支払利息</t>
    <rPh sb="0" eb="2">
      <t>シハライ</t>
    </rPh>
    <rPh sb="2" eb="4">
      <t>リソク</t>
    </rPh>
    <phoneticPr fontId="6"/>
  </si>
  <si>
    <t>うち一時借入金利息</t>
    <rPh sb="2" eb="4">
      <t>イチジ</t>
    </rPh>
    <rPh sb="4" eb="6">
      <t>カリイレ</t>
    </rPh>
    <rPh sb="6" eb="7">
      <t>キンリ</t>
    </rPh>
    <rPh sb="7" eb="9">
      <t>リソク</t>
    </rPh>
    <phoneticPr fontId="6"/>
  </si>
  <si>
    <t>３</t>
    <phoneticPr fontId="6"/>
  </si>
  <si>
    <t>収支差引</t>
    <rPh sb="0" eb="2">
      <t>シュウシ</t>
    </rPh>
    <rPh sb="2" eb="4">
      <t>サシヒキ</t>
    </rPh>
    <phoneticPr fontId="6"/>
  </si>
  <si>
    <t>(A)-(D)</t>
    <phoneticPr fontId="6"/>
  </si>
  <si>
    <t>(E)</t>
    <phoneticPr fontId="6"/>
  </si>
  <si>
    <t>資　本　的　収　支</t>
    <rPh sb="0" eb="1">
      <t>シ</t>
    </rPh>
    <rPh sb="2" eb="3">
      <t>ホン</t>
    </rPh>
    <rPh sb="4" eb="5">
      <t>テキ</t>
    </rPh>
    <rPh sb="6" eb="7">
      <t>オサム</t>
    </rPh>
    <rPh sb="8" eb="9">
      <t>ササ</t>
    </rPh>
    <phoneticPr fontId="6"/>
  </si>
  <si>
    <t>資本的収入</t>
    <rPh sb="0" eb="3">
      <t>シホンテキ</t>
    </rPh>
    <rPh sb="3" eb="5">
      <t>シュウニュウ</t>
    </rPh>
    <phoneticPr fontId="6"/>
  </si>
  <si>
    <t>(F)</t>
    <phoneticPr fontId="6"/>
  </si>
  <si>
    <t>地方債</t>
    <rPh sb="0" eb="3">
      <t>チホウサイ</t>
    </rPh>
    <phoneticPr fontId="6"/>
  </si>
  <si>
    <t>うち資本費平準化債</t>
    <rPh sb="2" eb="5">
      <t>シホンヒ</t>
    </rPh>
    <rPh sb="5" eb="7">
      <t>ヘイジュン</t>
    </rPh>
    <rPh sb="7" eb="9">
      <t>カサイ</t>
    </rPh>
    <phoneticPr fontId="6"/>
  </si>
  <si>
    <t>（２）</t>
    <phoneticPr fontId="6"/>
  </si>
  <si>
    <t>他会計補助金</t>
    <rPh sb="0" eb="3">
      <t>タカイケイ</t>
    </rPh>
    <rPh sb="3" eb="6">
      <t>ホジョキン</t>
    </rPh>
    <phoneticPr fontId="6"/>
  </si>
  <si>
    <t>（３）</t>
  </si>
  <si>
    <t>他会計借入金</t>
    <rPh sb="0" eb="3">
      <t>タカイケイ</t>
    </rPh>
    <rPh sb="3" eb="6">
      <t>カリイレキン</t>
    </rPh>
    <phoneticPr fontId="6"/>
  </si>
  <si>
    <t>（４）</t>
  </si>
  <si>
    <t>固定資産売却代金</t>
    <rPh sb="0" eb="4">
      <t>コテイシサン</t>
    </rPh>
    <rPh sb="4" eb="6">
      <t>バイキャク</t>
    </rPh>
    <rPh sb="6" eb="8">
      <t>ダイキン</t>
    </rPh>
    <phoneticPr fontId="6"/>
  </si>
  <si>
    <t>（５）</t>
  </si>
  <si>
    <t>国（都道府県）補助金</t>
    <rPh sb="0" eb="1">
      <t>クニ</t>
    </rPh>
    <rPh sb="2" eb="4">
      <t>トドウ</t>
    </rPh>
    <rPh sb="4" eb="5">
      <t>フ</t>
    </rPh>
    <rPh sb="5" eb="6">
      <t>ケン</t>
    </rPh>
    <rPh sb="7" eb="10">
      <t>ホジョキン</t>
    </rPh>
    <phoneticPr fontId="6"/>
  </si>
  <si>
    <t>（６）</t>
  </si>
  <si>
    <t>工事負担金</t>
    <rPh sb="0" eb="2">
      <t>コウジ</t>
    </rPh>
    <rPh sb="2" eb="5">
      <t>フタンキン</t>
    </rPh>
    <phoneticPr fontId="6"/>
  </si>
  <si>
    <t>（７）</t>
  </si>
  <si>
    <t>資本的支出</t>
    <rPh sb="0" eb="3">
      <t>シホンテキ</t>
    </rPh>
    <rPh sb="3" eb="5">
      <t>シシュツ</t>
    </rPh>
    <phoneticPr fontId="6"/>
  </si>
  <si>
    <t>(G)</t>
    <phoneticPr fontId="6"/>
  </si>
  <si>
    <t>建設改良費</t>
    <rPh sb="0" eb="2">
      <t>ケンセツ</t>
    </rPh>
    <rPh sb="2" eb="5">
      <t>カイリョウヒ</t>
    </rPh>
    <phoneticPr fontId="6"/>
  </si>
  <si>
    <t>うち職員給与費</t>
    <rPh sb="2" eb="4">
      <t>ショクイン</t>
    </rPh>
    <rPh sb="4" eb="7">
      <t>キュウヨヒ</t>
    </rPh>
    <phoneticPr fontId="6"/>
  </si>
  <si>
    <t>地方債償還金</t>
    <rPh sb="0" eb="3">
      <t>チホウサイ</t>
    </rPh>
    <rPh sb="3" eb="6">
      <t>ショウカンキン</t>
    </rPh>
    <phoneticPr fontId="6"/>
  </si>
  <si>
    <t>(H)</t>
    <phoneticPr fontId="6"/>
  </si>
  <si>
    <t>他会計長期借入金返還金</t>
    <rPh sb="0" eb="1">
      <t>タ</t>
    </rPh>
    <rPh sb="1" eb="3">
      <t>カイケイ</t>
    </rPh>
    <rPh sb="3" eb="5">
      <t>チョウキ</t>
    </rPh>
    <rPh sb="5" eb="8">
      <t>カリイレキン</t>
    </rPh>
    <rPh sb="8" eb="10">
      <t>ヘンカン</t>
    </rPh>
    <rPh sb="10" eb="11">
      <t>キン</t>
    </rPh>
    <phoneticPr fontId="6"/>
  </si>
  <si>
    <t>他会計への繰出金</t>
    <rPh sb="0" eb="3">
      <t>タカイケイ</t>
    </rPh>
    <rPh sb="5" eb="7">
      <t>クリダシ</t>
    </rPh>
    <rPh sb="7" eb="8">
      <t>キン</t>
    </rPh>
    <phoneticPr fontId="6"/>
  </si>
  <si>
    <t>(F)-(G)</t>
    <phoneticPr fontId="6"/>
  </si>
  <si>
    <t>(I)</t>
    <phoneticPr fontId="6"/>
  </si>
  <si>
    <t>収支再差引</t>
    <rPh sb="0" eb="2">
      <t>シュウシ</t>
    </rPh>
    <rPh sb="2" eb="3">
      <t>フタタ</t>
    </rPh>
    <rPh sb="3" eb="5">
      <t>サシヒキ</t>
    </rPh>
    <phoneticPr fontId="6"/>
  </si>
  <si>
    <t>(E)+(I)</t>
    <phoneticPr fontId="6"/>
  </si>
  <si>
    <t>(J)</t>
    <phoneticPr fontId="6"/>
  </si>
  <si>
    <t>積立金</t>
    <rPh sb="0" eb="3">
      <t>ツミタテキン</t>
    </rPh>
    <phoneticPr fontId="6"/>
  </si>
  <si>
    <t>(K)</t>
    <phoneticPr fontId="6"/>
  </si>
  <si>
    <t>前年度からの繰越金</t>
    <rPh sb="0" eb="3">
      <t>ゼンネンド</t>
    </rPh>
    <rPh sb="6" eb="9">
      <t>クリコシキン</t>
    </rPh>
    <phoneticPr fontId="6"/>
  </si>
  <si>
    <t>(L)</t>
    <phoneticPr fontId="6"/>
  </si>
  <si>
    <t>前年度繰上充用金</t>
    <rPh sb="0" eb="3">
      <t>ゼンネンド</t>
    </rPh>
    <rPh sb="3" eb="5">
      <t>クリアゲ</t>
    </rPh>
    <rPh sb="5" eb="7">
      <t>ジュウヨウ</t>
    </rPh>
    <rPh sb="7" eb="8">
      <t>キン</t>
    </rPh>
    <phoneticPr fontId="6"/>
  </si>
  <si>
    <t>(M)</t>
    <phoneticPr fontId="6"/>
  </si>
  <si>
    <t>形式収支</t>
    <rPh sb="0" eb="2">
      <t>ケイシキ</t>
    </rPh>
    <rPh sb="2" eb="4">
      <t>シュウシ</t>
    </rPh>
    <phoneticPr fontId="6"/>
  </si>
  <si>
    <t>(J)-(K)+(L)-(M)</t>
    <phoneticPr fontId="6"/>
  </si>
  <si>
    <t>(N)</t>
    <phoneticPr fontId="6"/>
  </si>
  <si>
    <t>翌年度へ繰り越すべき財源</t>
    <rPh sb="0" eb="3">
      <t>ヨクネンド</t>
    </rPh>
    <rPh sb="4" eb="5">
      <t>ク</t>
    </rPh>
    <rPh sb="6" eb="7">
      <t>コ</t>
    </rPh>
    <rPh sb="10" eb="12">
      <t>ザイゲン</t>
    </rPh>
    <phoneticPr fontId="6"/>
  </si>
  <si>
    <t>(O)</t>
    <phoneticPr fontId="6"/>
  </si>
  <si>
    <t>実質収支</t>
    <rPh sb="0" eb="2">
      <t>ジッシツ</t>
    </rPh>
    <rPh sb="2" eb="4">
      <t>シュウシ</t>
    </rPh>
    <phoneticPr fontId="6"/>
  </si>
  <si>
    <t>黒字</t>
    <rPh sb="0" eb="2">
      <t>クロジ</t>
    </rPh>
    <phoneticPr fontId="6"/>
  </si>
  <si>
    <t>(P)</t>
    <phoneticPr fontId="6"/>
  </si>
  <si>
    <t>(N)-(O)</t>
    <phoneticPr fontId="6"/>
  </si>
  <si>
    <t>赤字</t>
    <rPh sb="0" eb="2">
      <t>アカジ</t>
    </rPh>
    <phoneticPr fontId="6"/>
  </si>
  <si>
    <t>(Q)</t>
    <phoneticPr fontId="6"/>
  </si>
  <si>
    <t>赤字比率（</t>
    <rPh sb="0" eb="2">
      <t>アカジ</t>
    </rPh>
    <phoneticPr fontId="6"/>
  </si>
  <si>
    <t>×100</t>
    <phoneticPr fontId="6"/>
  </si>
  <si>
    <t>）</t>
    <phoneticPr fontId="6"/>
  </si>
  <si>
    <t>(B)-(C)</t>
    <phoneticPr fontId="6"/>
  </si>
  <si>
    <t>収益的収支比率（</t>
    <rPh sb="0" eb="3">
      <t>シュウエキテキ</t>
    </rPh>
    <rPh sb="3" eb="5">
      <t>シュウシ</t>
    </rPh>
    <phoneticPr fontId="6"/>
  </si>
  <si>
    <t>(A)</t>
    <phoneticPr fontId="6"/>
  </si>
  <si>
    <t>(D)+(H)</t>
    <phoneticPr fontId="6"/>
  </si>
  <si>
    <t>地方財政法施行令第16条第１項により算定した
資金の不足額</t>
    <rPh sb="23" eb="25">
      <t>シキン</t>
    </rPh>
    <rPh sb="26" eb="29">
      <t>フソクガク</t>
    </rPh>
    <phoneticPr fontId="6"/>
  </si>
  <si>
    <t>(R)</t>
    <phoneticPr fontId="6"/>
  </si>
  <si>
    <t>営業収益－受託工事収益　(B)-(C)</t>
    <rPh sb="0" eb="2">
      <t>エイギョウ</t>
    </rPh>
    <rPh sb="2" eb="4">
      <t>シュウエキ</t>
    </rPh>
    <rPh sb="5" eb="7">
      <t>ジュタク</t>
    </rPh>
    <rPh sb="7" eb="9">
      <t>コウジ</t>
    </rPh>
    <rPh sb="9" eb="11">
      <t>シュウエキ</t>
    </rPh>
    <phoneticPr fontId="6"/>
  </si>
  <si>
    <t>(S)</t>
    <phoneticPr fontId="6"/>
  </si>
  <si>
    <t xml:space="preserve">地方財政法による
資金不足の比率   </t>
    <rPh sb="0" eb="2">
      <t>チホウ</t>
    </rPh>
    <rPh sb="2" eb="4">
      <t>ザイセイ</t>
    </rPh>
    <rPh sb="4" eb="5">
      <t>ホウ</t>
    </rPh>
    <rPh sb="9" eb="11">
      <t>シキン</t>
    </rPh>
    <rPh sb="11" eb="13">
      <t>ブソク</t>
    </rPh>
    <rPh sb="14" eb="16">
      <t>ヒリツ</t>
    </rPh>
    <phoneticPr fontId="6"/>
  </si>
  <si>
    <t>((R)/(S)×100)</t>
    <phoneticPr fontId="6"/>
  </si>
  <si>
    <t>健全化法施行令第16条により算定した資金の不足額</t>
    <phoneticPr fontId="6"/>
  </si>
  <si>
    <t>（T)</t>
    <phoneticPr fontId="6"/>
  </si>
  <si>
    <t>健全化法施行規則第６条に規定する
解消可能資金不足額</t>
    <phoneticPr fontId="6"/>
  </si>
  <si>
    <t>(U)</t>
    <phoneticPr fontId="6"/>
  </si>
  <si>
    <t>健全化法施行令第17条により算定した事業の規模</t>
    <phoneticPr fontId="6"/>
  </si>
  <si>
    <t>(V)</t>
    <phoneticPr fontId="6"/>
  </si>
  <si>
    <r>
      <rPr>
        <sz val="10"/>
        <rFont val="ＭＳ Ｐゴシック"/>
        <family val="3"/>
        <charset val="128"/>
      </rPr>
      <t>健全化法第22条により算定した</t>
    </r>
    <r>
      <rPr>
        <sz val="12"/>
        <color theme="1"/>
        <rFont val="ＭＳ 明朝"/>
        <family val="2"/>
        <charset val="128"/>
      </rPr>
      <t xml:space="preserve">
資金不足比率</t>
    </r>
    <phoneticPr fontId="6"/>
  </si>
  <si>
    <t>(（T）/（V）×100)</t>
    <phoneticPr fontId="6"/>
  </si>
  <si>
    <t>他会計借入金残高</t>
    <rPh sb="0" eb="1">
      <t>ホカ</t>
    </rPh>
    <rPh sb="1" eb="3">
      <t>カイケイ</t>
    </rPh>
    <rPh sb="3" eb="6">
      <t>カリイレキン</t>
    </rPh>
    <rPh sb="6" eb="8">
      <t>ザンダカ</t>
    </rPh>
    <phoneticPr fontId="6"/>
  </si>
  <si>
    <t>(W)</t>
    <phoneticPr fontId="6"/>
  </si>
  <si>
    <t>地方債残高</t>
    <rPh sb="0" eb="3">
      <t>チホウサイ</t>
    </rPh>
    <rPh sb="3" eb="5">
      <t>ザンダカ</t>
    </rPh>
    <phoneticPr fontId="6"/>
  </si>
  <si>
    <t>(X)</t>
    <phoneticPr fontId="6"/>
  </si>
  <si>
    <t>○他会計繰入金</t>
    <rPh sb="1" eb="2">
      <t>ホカ</t>
    </rPh>
    <rPh sb="2" eb="4">
      <t>カイケイ</t>
    </rPh>
    <rPh sb="4" eb="6">
      <t>クリイレ</t>
    </rPh>
    <rPh sb="6" eb="7">
      <t>キン</t>
    </rPh>
    <phoneticPr fontId="6"/>
  </si>
  <si>
    <t>（単位：千円）</t>
    <rPh sb="1" eb="3">
      <t>タンイ</t>
    </rPh>
    <rPh sb="4" eb="6">
      <t>センエン</t>
    </rPh>
    <phoneticPr fontId="6"/>
  </si>
  <si>
    <t>年　　　　　度</t>
    <rPh sb="0" eb="1">
      <t>トシ</t>
    </rPh>
    <rPh sb="6" eb="7">
      <t>ド</t>
    </rPh>
    <phoneticPr fontId="6"/>
  </si>
  <si>
    <t>平成29年度</t>
    <rPh sb="0" eb="2">
      <t>ヘイセイ</t>
    </rPh>
    <rPh sb="4" eb="6">
      <t>ネンド</t>
    </rPh>
    <phoneticPr fontId="6"/>
  </si>
  <si>
    <t>収益的収支分</t>
    <rPh sb="0" eb="3">
      <t>シュウエキテキ</t>
    </rPh>
    <rPh sb="3" eb="5">
      <t>シュウシ</t>
    </rPh>
    <rPh sb="5" eb="6">
      <t>ブン</t>
    </rPh>
    <phoneticPr fontId="6"/>
  </si>
  <si>
    <t>うち基準内繰入金</t>
    <rPh sb="2" eb="5">
      <t>キジュンナイ</t>
    </rPh>
    <rPh sb="5" eb="7">
      <t>クリイレ</t>
    </rPh>
    <rPh sb="7" eb="8">
      <t>キン</t>
    </rPh>
    <phoneticPr fontId="6"/>
  </si>
  <si>
    <t>うち基準外繰入金</t>
    <rPh sb="2" eb="4">
      <t>キジュン</t>
    </rPh>
    <rPh sb="4" eb="5">
      <t>ガイ</t>
    </rPh>
    <rPh sb="5" eb="7">
      <t>クリイレ</t>
    </rPh>
    <rPh sb="7" eb="8">
      <t>キン</t>
    </rPh>
    <phoneticPr fontId="6"/>
  </si>
  <si>
    <t>資本的収支分</t>
    <rPh sb="0" eb="3">
      <t>シホンテキ</t>
    </rPh>
    <rPh sb="3" eb="5">
      <t>シュウシ</t>
    </rPh>
    <rPh sb="5" eb="6">
      <t>ブン</t>
    </rPh>
    <phoneticPr fontId="6"/>
  </si>
  <si>
    <t>合計</t>
    <rPh sb="0" eb="2">
      <t>ゴウケイ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</si>
</sst>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&quot;年度&quot;"/>
    <numFmt numFmtId="177" formatCode="#,##0;&quot;△ &quot;#,##0"/>
    <numFmt numFmtId="178" formatCode="#,##0.00;&quot;△ &quot;#,##0.00"/>
  </numFmts>
  <fonts count="9" x14ac:knownFonts="1">
    <font>
      <sz val="12"/>
      <color theme="1"/>
      <name val="ＭＳ 明朝"/>
      <family val="2"/>
      <charset val="128"/>
    </font>
    <font>
      <sz val="6"/>
      <name val="ＭＳ 明朝"/>
      <family val="2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rgb="FFFF0000"/>
      <name val="HG丸ｺﾞｼｯｸM-PRO"/>
      <family val="3"/>
      <charset val="128"/>
    </font>
    <font>
      <sz val="10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>
      <alignment vertical="center"/>
    </xf>
    <xf numFmtId="0" fontId="5" fillId="0" borderId="0"/>
    <xf numFmtId="0" fontId="3" fillId="0" borderId="0"/>
    <xf numFmtId="38" fontId="5" fillId="0" borderId="0" applyFont="0" applyFill="0" applyBorder="0" applyAlignment="0" applyProtection="0"/>
  </cellStyleXfs>
  <cellXfs count="174">
    <xf numFmtId="0" fontId="0" fillId="0" borderId="0" xfId="0">
      <alignment vertical="center"/>
    </xf>
    <xf numFmtId="0" fontId="5" fillId="0" borderId="0" xfId="1" applyFont="1" applyFill="1" applyAlignment="1">
      <alignment horizontal="center" vertical="center"/>
    </xf>
    <xf numFmtId="0" fontId="5" fillId="0" borderId="0" xfId="1" applyFont="1" applyFill="1" applyAlignment="1">
      <alignment vertical="center"/>
    </xf>
    <xf numFmtId="0" fontId="5" fillId="0" borderId="0" xfId="1" applyFont="1" applyFill="1" applyAlignment="1">
      <alignment horizontal="right" vertical="center"/>
    </xf>
    <xf numFmtId="176" fontId="5" fillId="0" borderId="7" xfId="1" applyNumberFormat="1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horizontal="center" vertical="center"/>
    </xf>
    <xf numFmtId="176" fontId="5" fillId="0" borderId="2" xfId="1" applyNumberFormat="1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horizontal="right" vertical="center"/>
    </xf>
    <xf numFmtId="176" fontId="5" fillId="0" borderId="8" xfId="1" applyNumberFormat="1" applyFont="1" applyFill="1" applyBorder="1" applyAlignment="1">
      <alignment horizontal="right" vertical="center"/>
    </xf>
    <xf numFmtId="176" fontId="5" fillId="0" borderId="14" xfId="1" applyNumberFormat="1" applyFont="1" applyFill="1" applyBorder="1" applyAlignment="1">
      <alignment horizontal="center" vertical="center"/>
    </xf>
    <xf numFmtId="176" fontId="5" fillId="0" borderId="0" xfId="1" applyNumberFormat="1" applyFont="1" applyFill="1" applyAlignment="1">
      <alignment vertical="center"/>
    </xf>
    <xf numFmtId="176" fontId="5" fillId="0" borderId="11" xfId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horizontal="center" vertical="center"/>
    </xf>
    <xf numFmtId="176" fontId="5" fillId="0" borderId="1" xfId="1" applyNumberFormat="1" applyFont="1" applyFill="1" applyBorder="1" applyAlignment="1">
      <alignment vertical="center"/>
    </xf>
    <xf numFmtId="176" fontId="5" fillId="0" borderId="12" xfId="1" applyNumberFormat="1" applyFont="1" applyFill="1" applyBorder="1" applyAlignment="1">
      <alignment horizontal="right" vertical="center"/>
    </xf>
    <xf numFmtId="176" fontId="5" fillId="0" borderId="13" xfId="1" applyNumberFormat="1" applyFont="1" applyFill="1" applyBorder="1" applyAlignment="1">
      <alignment horizontal="distributed" vertical="center" justifyLastLine="1"/>
    </xf>
    <xf numFmtId="49" fontId="5" fillId="0" borderId="4" xfId="1" quotePrefix="1" applyNumberFormat="1" applyFont="1" applyFill="1" applyBorder="1" applyAlignment="1">
      <alignment vertical="center"/>
    </xf>
    <xf numFmtId="38" fontId="0" fillId="0" borderId="6" xfId="3" applyFont="1" applyFill="1" applyBorder="1" applyAlignment="1">
      <alignment horizontal="center" vertical="center"/>
    </xf>
    <xf numFmtId="177" fontId="4" fillId="0" borderId="3" xfId="3" applyNumberFormat="1" applyFont="1" applyFill="1" applyBorder="1" applyAlignment="1">
      <alignment horizontal="right" vertical="center"/>
    </xf>
    <xf numFmtId="49" fontId="0" fillId="0" borderId="4" xfId="3" applyNumberFormat="1" applyFont="1" applyFill="1" applyBorder="1" applyAlignment="1">
      <alignment horizontal="right" vertical="center"/>
    </xf>
    <xf numFmtId="38" fontId="0" fillId="0" borderId="5" xfId="3" applyFont="1" applyFill="1" applyBorder="1" applyAlignment="1">
      <alignment horizontal="right" vertical="center"/>
    </xf>
    <xf numFmtId="38" fontId="0" fillId="0" borderId="0" xfId="3" applyFont="1" applyFill="1" applyAlignment="1">
      <alignment vertical="center"/>
    </xf>
    <xf numFmtId="49" fontId="0" fillId="0" borderId="4" xfId="3" quotePrefix="1" applyNumberFormat="1" applyFont="1" applyFill="1" applyBorder="1" applyAlignment="1">
      <alignment horizontal="right" vertical="center"/>
    </xf>
    <xf numFmtId="38" fontId="0" fillId="0" borderId="5" xfId="3" quotePrefix="1" applyFont="1" applyFill="1" applyBorder="1" applyAlignment="1">
      <alignment horizontal="right" vertical="center"/>
    </xf>
    <xf numFmtId="49" fontId="0" fillId="0" borderId="5" xfId="3" applyNumberFormat="1" applyFont="1" applyFill="1" applyBorder="1" applyAlignment="1">
      <alignment horizontal="center" vertical="center"/>
    </xf>
    <xf numFmtId="177" fontId="5" fillId="2" borderId="3" xfId="3" applyNumberFormat="1" applyFont="1" applyFill="1" applyBorder="1" applyAlignment="1">
      <alignment horizontal="right" vertical="center"/>
    </xf>
    <xf numFmtId="49" fontId="0" fillId="0" borderId="7" xfId="3" quotePrefix="1" applyNumberFormat="1" applyFont="1" applyFill="1" applyBorder="1" applyAlignment="1">
      <alignment horizontal="right" vertical="center"/>
    </xf>
    <xf numFmtId="38" fontId="0" fillId="0" borderId="2" xfId="3" quotePrefix="1" applyFont="1" applyFill="1" applyBorder="1" applyAlignment="1">
      <alignment horizontal="right" vertical="center"/>
    </xf>
    <xf numFmtId="49" fontId="0" fillId="0" borderId="2" xfId="3" applyNumberFormat="1" applyFont="1" applyFill="1" applyBorder="1" applyAlignment="1">
      <alignment horizontal="center" vertical="center"/>
    </xf>
    <xf numFmtId="38" fontId="7" fillId="0" borderId="0" xfId="3" applyFont="1" applyFill="1" applyAlignment="1">
      <alignment vertical="center"/>
    </xf>
    <xf numFmtId="49" fontId="0" fillId="0" borderId="4" xfId="3" applyNumberFormat="1" applyFont="1" applyFill="1" applyBorder="1" applyAlignment="1">
      <alignment vertical="center"/>
    </xf>
    <xf numFmtId="38" fontId="0" fillId="0" borderId="5" xfId="3" applyFont="1" applyFill="1" applyBorder="1" applyAlignment="1">
      <alignment vertical="center"/>
    </xf>
    <xf numFmtId="49" fontId="5" fillId="0" borderId="4" xfId="1" applyNumberFormat="1" applyFont="1" applyFill="1" applyBorder="1" applyAlignment="1">
      <alignment vertical="center"/>
    </xf>
    <xf numFmtId="49" fontId="0" fillId="0" borderId="11" xfId="3" quotePrefix="1" applyNumberFormat="1" applyFont="1" applyFill="1" applyBorder="1" applyAlignment="1">
      <alignment horizontal="right" vertical="center"/>
    </xf>
    <xf numFmtId="38" fontId="0" fillId="0" borderId="1" xfId="3" quotePrefix="1" applyFont="1" applyFill="1" applyBorder="1" applyAlignment="1">
      <alignment horizontal="right" vertical="center"/>
    </xf>
    <xf numFmtId="38" fontId="0" fillId="0" borderId="1" xfId="3" applyFont="1" applyFill="1" applyBorder="1" applyAlignment="1">
      <alignment horizontal="center" vertical="center"/>
    </xf>
    <xf numFmtId="38" fontId="0" fillId="0" borderId="12" xfId="3" applyFont="1" applyFill="1" applyBorder="1" applyAlignment="1">
      <alignment horizontal="distributed" vertical="center"/>
    </xf>
    <xf numFmtId="49" fontId="0" fillId="0" borderId="11" xfId="3" applyNumberFormat="1" applyFont="1" applyFill="1" applyBorder="1" applyAlignment="1">
      <alignment vertical="center"/>
    </xf>
    <xf numFmtId="38" fontId="0" fillId="0" borderId="1" xfId="3" applyFont="1" applyFill="1" applyBorder="1" applyAlignment="1">
      <alignment vertical="center"/>
    </xf>
    <xf numFmtId="49" fontId="0" fillId="0" borderId="1" xfId="3" applyNumberFormat="1" applyFont="1" applyFill="1" applyBorder="1" applyAlignment="1">
      <alignment horizontal="right" vertical="center"/>
    </xf>
    <xf numFmtId="38" fontId="0" fillId="0" borderId="12" xfId="3" applyFont="1" applyFill="1" applyBorder="1" applyAlignment="1">
      <alignment vertical="center"/>
    </xf>
    <xf numFmtId="0" fontId="5" fillId="0" borderId="4" xfId="1" applyFont="1" applyFill="1" applyBorder="1" applyAlignment="1">
      <alignment horizontal="center" vertical="center"/>
    </xf>
    <xf numFmtId="49" fontId="0" fillId="0" borderId="5" xfId="3" applyNumberFormat="1" applyFont="1" applyFill="1" applyBorder="1" applyAlignment="1">
      <alignment vertical="center"/>
    </xf>
    <xf numFmtId="38" fontId="0" fillId="0" borderId="5" xfId="3" quotePrefix="1" applyFont="1" applyFill="1" applyBorder="1" applyAlignment="1">
      <alignment vertical="center"/>
    </xf>
    <xf numFmtId="38" fontId="0" fillId="0" borderId="5" xfId="3" applyFont="1" applyFill="1" applyBorder="1" applyAlignment="1">
      <alignment horizontal="distributed" vertical="center"/>
    </xf>
    <xf numFmtId="38" fontId="0" fillId="0" borderId="2" xfId="3" quotePrefix="1" applyFont="1" applyFill="1" applyBorder="1" applyAlignment="1">
      <alignment vertical="center"/>
    </xf>
    <xf numFmtId="38" fontId="0" fillId="0" borderId="8" xfId="3" applyFont="1" applyFill="1" applyBorder="1" applyAlignment="1">
      <alignment horizontal="center" vertical="center"/>
    </xf>
    <xf numFmtId="177" fontId="5" fillId="0" borderId="14" xfId="3" applyNumberFormat="1" applyFont="1" applyFill="1" applyBorder="1" applyAlignment="1">
      <alignment horizontal="right" vertical="center"/>
    </xf>
    <xf numFmtId="49" fontId="0" fillId="0" borderId="2" xfId="3" applyNumberFormat="1" applyFont="1" applyFill="1" applyBorder="1" applyAlignment="1">
      <alignment horizontal="right" vertical="center"/>
    </xf>
    <xf numFmtId="38" fontId="0" fillId="0" borderId="2" xfId="3" applyFont="1" applyFill="1" applyBorder="1" applyAlignment="1">
      <alignment horizontal="right" vertical="center"/>
    </xf>
    <xf numFmtId="177" fontId="5" fillId="2" borderId="14" xfId="3" applyNumberFormat="1" applyFont="1" applyFill="1" applyBorder="1" applyAlignment="1">
      <alignment horizontal="right" vertical="center"/>
    </xf>
    <xf numFmtId="49" fontId="0" fillId="0" borderId="11" xfId="3" applyNumberFormat="1" applyFont="1" applyFill="1" applyBorder="1" applyAlignment="1">
      <alignment horizontal="right" vertical="center"/>
    </xf>
    <xf numFmtId="38" fontId="0" fillId="0" borderId="12" xfId="3" applyFont="1" applyFill="1" applyBorder="1" applyAlignment="1">
      <alignment horizontal="right" vertical="center"/>
    </xf>
    <xf numFmtId="177" fontId="5" fillId="3" borderId="14" xfId="3" applyNumberFormat="1" applyFont="1" applyFill="1" applyBorder="1" applyAlignment="1">
      <alignment horizontal="right" vertical="center"/>
    </xf>
    <xf numFmtId="177" fontId="5" fillId="4" borderId="14" xfId="3" applyNumberFormat="1" applyFont="1" applyFill="1" applyBorder="1" applyAlignment="1">
      <alignment horizontal="right" vertical="center"/>
    </xf>
    <xf numFmtId="177" fontId="4" fillId="0" borderId="14" xfId="3" applyNumberFormat="1" applyFont="1" applyFill="1" applyBorder="1" applyAlignment="1">
      <alignment horizontal="right" vertical="center"/>
    </xf>
    <xf numFmtId="38" fontId="0" fillId="0" borderId="1" xfId="3" applyFont="1" applyFill="1" applyBorder="1" applyAlignment="1">
      <alignment horizontal="right" vertical="center"/>
    </xf>
    <xf numFmtId="0" fontId="5" fillId="0" borderId="1" xfId="1" applyFont="1" applyFill="1" applyBorder="1" applyAlignment="1">
      <alignment horizontal="center" vertical="center" textRotation="255"/>
    </xf>
    <xf numFmtId="0" fontId="5" fillId="0" borderId="4" xfId="1" quotePrefix="1" applyFont="1" applyFill="1" applyBorder="1" applyAlignment="1">
      <alignment horizontal="center" vertical="distributed"/>
    </xf>
    <xf numFmtId="0" fontId="5" fillId="0" borderId="5" xfId="1" quotePrefix="1" applyFont="1" applyFill="1" applyBorder="1" applyAlignment="1">
      <alignment horizontal="center" vertical="distributed"/>
    </xf>
    <xf numFmtId="177" fontId="4" fillId="3" borderId="3" xfId="3" applyNumberFormat="1" applyFont="1" applyFill="1" applyBorder="1" applyAlignment="1">
      <alignment horizontal="right" vertical="center"/>
    </xf>
    <xf numFmtId="177" fontId="4" fillId="5" borderId="3" xfId="3" applyNumberFormat="1" applyFont="1" applyFill="1" applyBorder="1" applyAlignment="1">
      <alignment horizontal="right" vertical="center"/>
    </xf>
    <xf numFmtId="38" fontId="0" fillId="0" borderId="0" xfId="3" applyFont="1" applyFill="1" applyBorder="1" applyAlignment="1">
      <alignment vertical="center"/>
    </xf>
    <xf numFmtId="0" fontId="5" fillId="0" borderId="2" xfId="1" quotePrefix="1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/>
    </xf>
    <xf numFmtId="38" fontId="0" fillId="0" borderId="0" xfId="3" quotePrefix="1" applyFont="1" applyFill="1" applyBorder="1" applyAlignment="1">
      <alignment horizontal="center" vertical="center"/>
    </xf>
    <xf numFmtId="0" fontId="5" fillId="0" borderId="0" xfId="1" applyFont="1" applyFill="1" applyBorder="1" applyAlignment="1">
      <alignment horizontal="distributed" vertical="center"/>
    </xf>
    <xf numFmtId="38" fontId="0" fillId="0" borderId="0" xfId="3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distributed" vertical="center"/>
    </xf>
    <xf numFmtId="38" fontId="0" fillId="0" borderId="5" xfId="3" applyFont="1" applyFill="1" applyBorder="1" applyAlignment="1">
      <alignment horizontal="center" vertical="center"/>
    </xf>
    <xf numFmtId="38" fontId="0" fillId="0" borderId="2" xfId="3" quotePrefix="1" applyFont="1" applyFill="1" applyBorder="1" applyAlignment="1">
      <alignment horizontal="center" vertical="center"/>
    </xf>
    <xf numFmtId="38" fontId="0" fillId="0" borderId="2" xfId="3" applyFont="1" applyFill="1" applyBorder="1" applyAlignment="1">
      <alignment horizontal="distributed" vertical="center"/>
    </xf>
    <xf numFmtId="38" fontId="0" fillId="0" borderId="2" xfId="3" applyFont="1" applyFill="1" applyBorder="1" applyAlignment="1">
      <alignment horizontal="center" vertical="center"/>
    </xf>
    <xf numFmtId="0" fontId="5" fillId="0" borderId="9" xfId="1" quotePrefix="1" applyFont="1" applyFill="1" applyBorder="1" applyAlignment="1">
      <alignment horizontal="center" vertical="distributed"/>
    </xf>
    <xf numFmtId="0" fontId="5" fillId="0" borderId="0" xfId="1" quotePrefix="1" applyFont="1" applyFill="1" applyBorder="1" applyAlignment="1">
      <alignment horizontal="center" vertical="distributed"/>
    </xf>
    <xf numFmtId="0" fontId="5" fillId="0" borderId="6" xfId="1" applyFont="1" applyFill="1" applyBorder="1" applyAlignment="1">
      <alignment horizontal="center" vertical="center"/>
    </xf>
    <xf numFmtId="177" fontId="5" fillId="0" borderId="3" xfId="1" applyNumberFormat="1" applyFont="1" applyFill="1" applyBorder="1" applyAlignment="1">
      <alignment horizontal="right" vertical="center"/>
    </xf>
    <xf numFmtId="0" fontId="5" fillId="0" borderId="4" xfId="1" applyFont="1" applyFill="1" applyBorder="1" applyAlignment="1">
      <alignment horizontal="center" vertical="distributed"/>
    </xf>
    <xf numFmtId="0" fontId="5" fillId="0" borderId="5" xfId="1" applyFont="1" applyFill="1" applyBorder="1" applyAlignment="1">
      <alignment horizontal="center" vertical="distributed"/>
    </xf>
    <xf numFmtId="177" fontId="5" fillId="2" borderId="3" xfId="1" applyNumberFormat="1" applyFont="1" applyFill="1" applyBorder="1" applyAlignment="1">
      <alignment horizontal="right" vertical="center"/>
    </xf>
    <xf numFmtId="0" fontId="5" fillId="0" borderId="7" xfId="1" applyFont="1" applyFill="1" applyBorder="1" applyAlignment="1">
      <alignment horizontal="center" vertical="distributed"/>
    </xf>
    <xf numFmtId="0" fontId="5" fillId="0" borderId="2" xfId="1" applyFont="1" applyFill="1" applyBorder="1" applyAlignment="1">
      <alignment horizontal="center" vertical="distributed"/>
    </xf>
    <xf numFmtId="0" fontId="5" fillId="0" borderId="2" xfId="1" applyFont="1" applyFill="1" applyBorder="1" applyAlignment="1">
      <alignment vertical="center"/>
    </xf>
    <xf numFmtId="0" fontId="5" fillId="0" borderId="8" xfId="1" applyFont="1" applyFill="1" applyBorder="1" applyAlignment="1">
      <alignment horizontal="center" vertical="center"/>
    </xf>
    <xf numFmtId="177" fontId="5" fillId="2" borderId="14" xfId="1" applyNumberFormat="1" applyFont="1" applyFill="1" applyBorder="1" applyAlignment="1">
      <alignment horizontal="right" vertical="center"/>
    </xf>
    <xf numFmtId="0" fontId="5" fillId="0" borderId="4" xfId="1" applyFont="1" applyFill="1" applyBorder="1" applyAlignment="1">
      <alignment vertical="center" wrapText="1" shrinkToFit="1"/>
    </xf>
    <xf numFmtId="0" fontId="5" fillId="0" borderId="5" xfId="1" applyFont="1" applyFill="1" applyBorder="1" applyAlignment="1">
      <alignment vertical="center" shrinkToFit="1"/>
    </xf>
    <xf numFmtId="0" fontId="5" fillId="0" borderId="5" xfId="1" applyFont="1" applyFill="1" applyBorder="1" applyAlignment="1">
      <alignment horizontal="right" vertical="center"/>
    </xf>
    <xf numFmtId="0" fontId="5" fillId="0" borderId="6" xfId="1" applyFill="1" applyBorder="1" applyAlignment="1">
      <alignment horizontal="center" vertical="center"/>
    </xf>
    <xf numFmtId="0" fontId="5" fillId="0" borderId="11" xfId="1" applyFont="1" applyFill="1" applyBorder="1" applyAlignment="1">
      <alignment vertical="center" wrapText="1" shrinkToFit="1"/>
    </xf>
    <xf numFmtId="0" fontId="5" fillId="0" borderId="1" xfId="1" applyFont="1" applyFill="1" applyBorder="1" applyAlignment="1">
      <alignment vertical="center" shrinkToFit="1"/>
    </xf>
    <xf numFmtId="0" fontId="5" fillId="0" borderId="1" xfId="1" applyFont="1" applyFill="1" applyBorder="1" applyAlignment="1">
      <alignment horizontal="right" vertical="center"/>
    </xf>
    <xf numFmtId="0" fontId="5" fillId="0" borderId="12" xfId="1" applyFill="1" applyBorder="1" applyAlignment="1">
      <alignment horizontal="center" vertical="center"/>
    </xf>
    <xf numFmtId="177" fontId="5" fillId="2" borderId="13" xfId="1" applyNumberFormat="1" applyFont="1" applyFill="1" applyBorder="1" applyAlignment="1">
      <alignment horizontal="right" vertical="center"/>
    </xf>
    <xf numFmtId="0" fontId="5" fillId="0" borderId="0" xfId="1" applyFont="1" applyFill="1" applyAlignment="1">
      <alignment horizontal="left" vertical="center"/>
    </xf>
    <xf numFmtId="177" fontId="5" fillId="0" borderId="0" xfId="1" applyNumberFormat="1" applyFont="1" applyFill="1" applyAlignment="1">
      <alignment vertical="center"/>
    </xf>
    <xf numFmtId="176" fontId="5" fillId="0" borderId="7" xfId="1" applyNumberFormat="1" applyFont="1" applyFill="1" applyBorder="1" applyAlignment="1">
      <alignment vertical="center"/>
    </xf>
    <xf numFmtId="176" fontId="5" fillId="0" borderId="2" xfId="1" applyNumberFormat="1" applyFont="1" applyFill="1" applyBorder="1" applyAlignment="1">
      <alignment horizontal="left" vertical="center"/>
    </xf>
    <xf numFmtId="0" fontId="5" fillId="0" borderId="8" xfId="1" applyFont="1" applyFill="1" applyBorder="1" applyAlignment="1">
      <alignment vertical="center"/>
    </xf>
    <xf numFmtId="176" fontId="5" fillId="0" borderId="11" xfId="1" applyNumberFormat="1" applyFont="1" applyFill="1" applyBorder="1" applyAlignment="1">
      <alignment vertical="center"/>
    </xf>
    <xf numFmtId="176" fontId="5" fillId="0" borderId="1" xfId="1" applyNumberFormat="1" applyFont="1" applyFill="1" applyBorder="1" applyAlignment="1">
      <alignment horizontal="right" vertical="center"/>
    </xf>
    <xf numFmtId="0" fontId="5" fillId="0" borderId="12" xfId="1" applyFont="1" applyFill="1" applyBorder="1" applyAlignment="1">
      <alignment vertical="center"/>
    </xf>
    <xf numFmtId="176" fontId="5" fillId="0" borderId="13" xfId="1" applyNumberFormat="1" applyFont="1" applyFill="1" applyBorder="1" applyAlignment="1">
      <alignment horizontal="center" vertical="center"/>
    </xf>
    <xf numFmtId="0" fontId="5" fillId="0" borderId="7" xfId="1" applyFont="1" applyFill="1" applyBorder="1" applyAlignment="1">
      <alignment vertical="center"/>
    </xf>
    <xf numFmtId="0" fontId="5" fillId="0" borderId="5" xfId="1" applyFont="1" applyFill="1" applyBorder="1" applyAlignment="1">
      <alignment vertical="center"/>
    </xf>
    <xf numFmtId="0" fontId="5" fillId="0" borderId="6" xfId="1" applyFont="1" applyFill="1" applyBorder="1" applyAlignment="1">
      <alignment vertical="center"/>
    </xf>
    <xf numFmtId="177" fontId="5" fillId="0" borderId="13" xfId="1" applyNumberFormat="1" applyFont="1" applyFill="1" applyBorder="1" applyAlignment="1">
      <alignment horizontal="right" vertical="center" justifyLastLine="1"/>
    </xf>
    <xf numFmtId="0" fontId="5" fillId="0" borderId="9" xfId="1" applyFont="1" applyFill="1" applyBorder="1" applyAlignment="1">
      <alignment vertical="center"/>
    </xf>
    <xf numFmtId="0" fontId="5" fillId="0" borderId="0" xfId="1" applyFont="1" applyFill="1" applyBorder="1" applyAlignment="1">
      <alignment vertical="center"/>
    </xf>
    <xf numFmtId="0" fontId="5" fillId="0" borderId="0" xfId="1" applyFont="1" applyFill="1" applyBorder="1" applyAlignment="1">
      <alignment horizontal="left" vertical="center"/>
    </xf>
    <xf numFmtId="0" fontId="5" fillId="0" borderId="10" xfId="1" applyFont="1" applyFill="1" applyBorder="1" applyAlignment="1">
      <alignment vertical="center"/>
    </xf>
    <xf numFmtId="0" fontId="5" fillId="0" borderId="11" xfId="1" applyFont="1" applyFill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1" xfId="1" applyFont="1" applyFill="1" applyBorder="1" applyAlignment="1">
      <alignment horizontal="left" vertical="center"/>
    </xf>
    <xf numFmtId="0" fontId="5" fillId="0" borderId="4" xfId="1" applyFont="1" applyFill="1" applyBorder="1" applyAlignment="1">
      <alignment vertical="center"/>
    </xf>
    <xf numFmtId="177" fontId="4" fillId="2" borderId="14" xfId="3" applyNumberFormat="1" applyFont="1" applyFill="1" applyBorder="1" applyAlignment="1">
      <alignment horizontal="right" vertical="center"/>
    </xf>
    <xf numFmtId="177" fontId="4" fillId="2" borderId="3" xfId="3" applyNumberFormat="1" applyFont="1" applyFill="1" applyBorder="1" applyAlignment="1">
      <alignment horizontal="right" vertical="center"/>
    </xf>
    <xf numFmtId="176" fontId="5" fillId="0" borderId="14" xfId="1" applyNumberFormat="1" applyFont="1" applyFill="1" applyBorder="1" applyAlignment="1">
      <alignment horizontal="center" vertical="center"/>
    </xf>
    <xf numFmtId="176" fontId="5" fillId="0" borderId="13" xfId="1" applyNumberFormat="1" applyFont="1" applyFill="1" applyBorder="1" applyAlignment="1">
      <alignment horizontal="center" vertical="center"/>
    </xf>
    <xf numFmtId="38" fontId="0" fillId="0" borderId="5" xfId="3" applyFont="1" applyFill="1" applyBorder="1" applyAlignment="1">
      <alignment horizontal="distributed" vertical="center"/>
    </xf>
    <xf numFmtId="38" fontId="0" fillId="0" borderId="6" xfId="3" applyFont="1" applyFill="1" applyBorder="1" applyAlignment="1">
      <alignment horizontal="distributed" vertical="center"/>
    </xf>
    <xf numFmtId="38" fontId="0" fillId="0" borderId="2" xfId="3" applyFont="1" applyFill="1" applyBorder="1" applyAlignment="1">
      <alignment horizontal="distributed" vertical="center"/>
    </xf>
    <xf numFmtId="38" fontId="0" fillId="0" borderId="8" xfId="3" applyFont="1" applyFill="1" applyBorder="1" applyAlignment="1">
      <alignment horizontal="distributed" vertical="center"/>
    </xf>
    <xf numFmtId="0" fontId="5" fillId="0" borderId="5" xfId="1" applyFont="1" applyFill="1" applyBorder="1" applyAlignment="1">
      <alignment horizontal="distributed" vertical="center"/>
    </xf>
    <xf numFmtId="0" fontId="5" fillId="0" borderId="6" xfId="1" applyFont="1" applyFill="1" applyBorder="1" applyAlignment="1">
      <alignment horizontal="distributed" vertical="center"/>
    </xf>
    <xf numFmtId="0" fontId="5" fillId="0" borderId="14" xfId="1" applyFont="1" applyFill="1" applyBorder="1" applyAlignment="1">
      <alignment horizontal="center" vertical="center" textRotation="255"/>
    </xf>
    <xf numFmtId="0" fontId="5" fillId="0" borderId="15" xfId="1" applyFont="1" applyFill="1" applyBorder="1" applyAlignment="1">
      <alignment horizontal="center" vertical="center"/>
    </xf>
    <xf numFmtId="0" fontId="5" fillId="0" borderId="13" xfId="1" applyFont="1" applyFill="1" applyBorder="1" applyAlignment="1">
      <alignment horizontal="center" vertical="center"/>
    </xf>
    <xf numFmtId="0" fontId="5" fillId="0" borderId="3" xfId="1" applyFont="1" applyFill="1" applyBorder="1" applyAlignment="1">
      <alignment horizontal="center" vertical="center" textRotation="255"/>
    </xf>
    <xf numFmtId="176" fontId="5" fillId="0" borderId="5" xfId="1" applyNumberFormat="1" applyFont="1" applyFill="1" applyBorder="1" applyAlignment="1">
      <alignment horizontal="distributed" vertical="center"/>
    </xf>
    <xf numFmtId="0" fontId="5" fillId="0" borderId="5" xfId="1" applyFont="1" applyFill="1" applyBorder="1" applyAlignment="1">
      <alignment vertical="center"/>
    </xf>
    <xf numFmtId="38" fontId="0" fillId="0" borderId="4" xfId="3" applyFont="1" applyFill="1" applyBorder="1" applyAlignment="1">
      <alignment horizontal="distributed" vertical="center"/>
    </xf>
    <xf numFmtId="0" fontId="5" fillId="0" borderId="6" xfId="1" applyFont="1" applyFill="1" applyBorder="1" applyAlignment="1">
      <alignment vertical="center"/>
    </xf>
    <xf numFmtId="0" fontId="5" fillId="0" borderId="7" xfId="1" quotePrefix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distributed" vertical="center"/>
    </xf>
    <xf numFmtId="38" fontId="0" fillId="0" borderId="1" xfId="3" applyFont="1" applyFill="1" applyBorder="1" applyAlignment="1">
      <alignment horizontal="distributed" vertical="center"/>
    </xf>
    <xf numFmtId="0" fontId="5" fillId="0" borderId="1" xfId="1" applyFont="1" applyFill="1" applyBorder="1" applyAlignment="1">
      <alignment horizontal="distributed" vertical="center"/>
    </xf>
    <xf numFmtId="0" fontId="5" fillId="0" borderId="15" xfId="1" applyFont="1" applyFill="1" applyBorder="1" applyAlignment="1">
      <alignment horizontal="center" vertical="center" textRotation="255"/>
    </xf>
    <xf numFmtId="0" fontId="5" fillId="0" borderId="13" xfId="1" applyFont="1" applyFill="1" applyBorder="1" applyAlignment="1">
      <alignment horizontal="center" vertical="center" textRotation="255"/>
    </xf>
    <xf numFmtId="38" fontId="0" fillId="0" borderId="5" xfId="3" applyFont="1" applyFill="1" applyBorder="1" applyAlignment="1">
      <alignment vertical="center"/>
    </xf>
    <xf numFmtId="38" fontId="0" fillId="0" borderId="5" xfId="3" applyFont="1" applyFill="1" applyBorder="1" applyAlignment="1">
      <alignment horizontal="center" vertical="center"/>
    </xf>
    <xf numFmtId="177" fontId="5" fillId="2" borderId="14" xfId="3" applyNumberFormat="1" applyFont="1" applyFill="1" applyBorder="1" applyAlignment="1">
      <alignment horizontal="right" vertical="center"/>
    </xf>
    <xf numFmtId="177" fontId="5" fillId="2" borderId="13" xfId="3" applyNumberFormat="1" applyFont="1" applyFill="1" applyBorder="1" applyAlignment="1">
      <alignment horizontal="right" vertical="center"/>
    </xf>
    <xf numFmtId="38" fontId="0" fillId="0" borderId="7" xfId="3" quotePrefix="1" applyFont="1" applyFill="1" applyBorder="1" applyAlignment="1">
      <alignment horizontal="center" vertical="center"/>
    </xf>
    <xf numFmtId="38" fontId="0" fillId="0" borderId="2" xfId="3" applyFont="1" applyFill="1" applyBorder="1" applyAlignment="1">
      <alignment horizontal="center" vertical="center"/>
    </xf>
    <xf numFmtId="38" fontId="0" fillId="0" borderId="1" xfId="3" applyFont="1" applyFill="1" applyBorder="1" applyAlignment="1">
      <alignment horizontal="center" vertical="center"/>
    </xf>
    <xf numFmtId="38" fontId="0" fillId="0" borderId="8" xfId="3" applyFont="1" applyFill="1" applyBorder="1" applyAlignment="1">
      <alignment vertical="center"/>
    </xf>
    <xf numFmtId="38" fontId="0" fillId="0" borderId="12" xfId="3" applyFont="1" applyFill="1" applyBorder="1" applyAlignment="1">
      <alignment vertical="center"/>
    </xf>
    <xf numFmtId="178" fontId="5" fillId="2" borderId="14" xfId="3" applyNumberFormat="1" applyFont="1" applyFill="1" applyBorder="1" applyAlignment="1">
      <alignment horizontal="right" vertical="center"/>
    </xf>
    <xf numFmtId="178" fontId="5" fillId="2" borderId="13" xfId="3" applyNumberFormat="1" applyFont="1" applyFill="1" applyBorder="1" applyAlignment="1">
      <alignment horizontal="right" vertical="center"/>
    </xf>
    <xf numFmtId="38" fontId="0" fillId="0" borderId="0" xfId="3" applyFont="1" applyFill="1" applyBorder="1" applyAlignment="1">
      <alignment horizontal="distributed" vertical="center"/>
    </xf>
    <xf numFmtId="0" fontId="5" fillId="0" borderId="0" xfId="1" applyFont="1" applyFill="1" applyBorder="1" applyAlignment="1">
      <alignment horizontal="distributed" vertical="center"/>
    </xf>
    <xf numFmtId="38" fontId="0" fillId="0" borderId="0" xfId="3" applyFont="1" applyFill="1" applyBorder="1" applyAlignment="1">
      <alignment horizontal="center" vertical="center"/>
    </xf>
    <xf numFmtId="38" fontId="0" fillId="0" borderId="10" xfId="3" applyFont="1" applyFill="1" applyBorder="1" applyAlignment="1">
      <alignment vertical="center"/>
    </xf>
    <xf numFmtId="38" fontId="0" fillId="0" borderId="11" xfId="3" quotePrefix="1" applyFont="1" applyFill="1" applyBorder="1" applyAlignment="1">
      <alignment horizontal="center" vertical="center"/>
    </xf>
    <xf numFmtId="38" fontId="0" fillId="0" borderId="2" xfId="3" quotePrefix="1" applyFont="1" applyFill="1" applyBorder="1" applyAlignment="1">
      <alignment horizontal="center" vertical="center"/>
    </xf>
    <xf numFmtId="38" fontId="0" fillId="0" borderId="1" xfId="3" quotePrefix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distributed" vertical="center" wrapText="1" shrinkToFit="1"/>
    </xf>
    <xf numFmtId="0" fontId="8" fillId="0" borderId="2" xfId="1" applyFont="1" applyFill="1" applyBorder="1" applyAlignment="1">
      <alignment horizontal="distributed" vertical="center" shrinkToFit="1"/>
    </xf>
    <xf numFmtId="0" fontId="5" fillId="0" borderId="1" xfId="1" applyFont="1" applyFill="1" applyBorder="1" applyAlignment="1">
      <alignment horizontal="distributed" vertical="center" shrinkToFit="1"/>
    </xf>
    <xf numFmtId="0" fontId="5" fillId="0" borderId="8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177" fontId="5" fillId="2" borderId="14" xfId="1" applyNumberFormat="1" applyFont="1" applyFill="1" applyBorder="1" applyAlignment="1">
      <alignment horizontal="right" vertical="center"/>
    </xf>
    <xf numFmtId="177" fontId="5" fillId="2" borderId="13" xfId="1" applyNumberFormat="1" applyFont="1" applyFill="1" applyBorder="1" applyAlignment="1">
      <alignment horizontal="right" vertical="center"/>
    </xf>
    <xf numFmtId="0" fontId="5" fillId="0" borderId="5" xfId="1" applyFont="1" applyFill="1" applyBorder="1" applyAlignment="1">
      <alignment horizontal="distributed" vertical="center" shrinkToFit="1"/>
    </xf>
    <xf numFmtId="0" fontId="5" fillId="0" borderId="5" xfId="1" applyFont="1" applyFill="1" applyBorder="1" applyAlignment="1">
      <alignment horizontal="distributed" vertical="center" wrapText="1" shrinkToFit="1"/>
    </xf>
    <xf numFmtId="0" fontId="5" fillId="0" borderId="5" xfId="1" applyFont="1" applyFill="1" applyBorder="1" applyAlignment="1">
      <alignment horizontal="right" vertical="center"/>
    </xf>
    <xf numFmtId="0" fontId="5" fillId="0" borderId="4" xfId="1" applyFont="1" applyFill="1" applyBorder="1" applyAlignment="1">
      <alignment horizontal="distributed" vertical="center"/>
    </xf>
    <xf numFmtId="0" fontId="5" fillId="0" borderId="5" xfId="1" applyFill="1" applyBorder="1" applyAlignment="1">
      <alignment horizontal="distributed" vertical="center" shrinkToFit="1"/>
    </xf>
    <xf numFmtId="0" fontId="5" fillId="0" borderId="5" xfId="1" applyFill="1" applyBorder="1" applyAlignment="1">
      <alignment horizontal="distributed" vertical="center"/>
    </xf>
    <xf numFmtId="0" fontId="5" fillId="0" borderId="5" xfId="1" applyFill="1" applyBorder="1" applyAlignment="1">
      <alignment horizontal="distributed" vertical="center" wrapText="1" shrinkToFit="1"/>
    </xf>
    <xf numFmtId="0" fontId="5" fillId="0" borderId="1" xfId="1" applyFont="1" applyFill="1" applyBorder="1" applyAlignment="1">
      <alignment horizontal="distributed" vertical="center" wrapText="1" shrinkToFit="1"/>
    </xf>
    <xf numFmtId="0" fontId="5" fillId="0" borderId="6" xfId="1" applyFont="1" applyFill="1" applyBorder="1" applyAlignment="1">
      <alignment horizontal="right" vertical="center"/>
    </xf>
  </cellXfs>
  <cellStyles count="4">
    <cellStyle name="桁区切り 2" xfId="3"/>
    <cellStyle name="標準" xfId="0" builtinId="0"/>
    <cellStyle name="標準 2" xfId="1"/>
    <cellStyle name="標準 2 3" xfId="2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</xdr:colOff>
      <xdr:row>1</xdr:row>
      <xdr:rowOff>0</xdr:rowOff>
    </xdr:from>
    <xdr:to>
      <xdr:col>10</xdr:col>
      <xdr:colOff>0</xdr:colOff>
      <xdr:row>2</xdr:row>
      <xdr:rowOff>373380</xdr:rowOff>
    </xdr:to>
    <xdr:sp macro="" textlink="">
      <xdr:nvSpPr>
        <xdr:cNvPr id="2" name="Line 1"/>
        <xdr:cNvSpPr>
          <a:spLocks noChangeShapeType="1"/>
        </xdr:cNvSpPr>
      </xdr:nvSpPr>
      <xdr:spPr bwMode="auto">
        <a:xfrm>
          <a:off x="7620" y="171450"/>
          <a:ext cx="3926205" cy="54483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155666</xdr:colOff>
      <xdr:row>2</xdr:row>
      <xdr:rowOff>53340</xdr:rowOff>
    </xdr:from>
    <xdr:to>
      <xdr:col>11</xdr:col>
      <xdr:colOff>784412</xdr:colOff>
      <xdr:row>2</xdr:row>
      <xdr:rowOff>342900</xdr:rowOff>
    </xdr:to>
    <xdr:sp macro="" textlink="">
      <xdr:nvSpPr>
        <xdr:cNvPr id="3" name="AutoShape 2"/>
        <xdr:cNvSpPr>
          <a:spLocks noChangeArrowheads="1"/>
        </xdr:cNvSpPr>
      </xdr:nvSpPr>
      <xdr:spPr bwMode="auto">
        <a:xfrm>
          <a:off x="5089616" y="396240"/>
          <a:ext cx="628746" cy="28956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61</xdr:row>
      <xdr:rowOff>0</xdr:rowOff>
    </xdr:from>
    <xdr:to>
      <xdr:col>10</xdr:col>
      <xdr:colOff>15240</xdr:colOff>
      <xdr:row>63</xdr:row>
      <xdr:rowOff>0</xdr:rowOff>
    </xdr:to>
    <xdr:sp macro="" textlink="">
      <xdr:nvSpPr>
        <xdr:cNvPr id="4" name="Line 3"/>
        <xdr:cNvSpPr>
          <a:spLocks noChangeShapeType="1"/>
        </xdr:cNvSpPr>
      </xdr:nvSpPr>
      <xdr:spPr bwMode="auto">
        <a:xfrm>
          <a:off x="0" y="12915900"/>
          <a:ext cx="3949065" cy="5810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155666</xdr:colOff>
      <xdr:row>62</xdr:row>
      <xdr:rowOff>53340</xdr:rowOff>
    </xdr:from>
    <xdr:to>
      <xdr:col>11</xdr:col>
      <xdr:colOff>784412</xdr:colOff>
      <xdr:row>62</xdr:row>
      <xdr:rowOff>342900</xdr:rowOff>
    </xdr:to>
    <xdr:sp macro="" textlink="">
      <xdr:nvSpPr>
        <xdr:cNvPr id="6" name="AutoShape 2"/>
        <xdr:cNvSpPr>
          <a:spLocks noChangeArrowheads="1"/>
        </xdr:cNvSpPr>
      </xdr:nvSpPr>
      <xdr:spPr bwMode="auto">
        <a:xfrm>
          <a:off x="5089616" y="13169265"/>
          <a:ext cx="628746" cy="28956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70"/>
  <sheetViews>
    <sheetView tabSelected="1" view="pageBreakPreview" zoomScale="80" zoomScaleNormal="80" zoomScaleSheetLayoutView="80" workbookViewId="0">
      <selection activeCell="A4" sqref="A4:A21"/>
    </sheetView>
  </sheetViews>
  <sheetFormatPr defaultColWidth="9" defaultRowHeight="13.5" x14ac:dyDescent="0.15"/>
  <cols>
    <col min="1" max="2" width="3.375" style="1" customWidth="1"/>
    <col min="3" max="3" width="5.125" style="2" customWidth="1"/>
    <col min="4" max="4" width="2.125" style="2" customWidth="1"/>
    <col min="5" max="5" width="5.875" style="2" customWidth="1"/>
    <col min="6" max="6" width="6.375" style="2" customWidth="1"/>
    <col min="7" max="7" width="6.75" style="2" customWidth="1"/>
    <col min="8" max="8" width="7.375" style="2" customWidth="1"/>
    <col min="9" max="9" width="7.25" style="2" customWidth="1"/>
    <col min="10" max="10" width="4" style="3" customWidth="1"/>
    <col min="11" max="12" width="13.125" style="2" customWidth="1"/>
    <col min="13" max="13" width="12.375" style="2" bestFit="1" customWidth="1"/>
    <col min="14" max="22" width="13.125" style="2" customWidth="1"/>
    <col min="23" max="16384" width="9" style="2"/>
  </cols>
  <sheetData>
    <row r="1" spans="1:23" x14ac:dyDescent="0.15">
      <c r="K1" s="1">
        <v>27</v>
      </c>
      <c r="L1" s="1">
        <v>28</v>
      </c>
      <c r="M1" s="1">
        <v>29</v>
      </c>
      <c r="V1" s="3" t="s">
        <v>0</v>
      </c>
    </row>
    <row r="2" spans="1:23" s="10" customFormat="1" x14ac:dyDescent="0.15">
      <c r="A2" s="4"/>
      <c r="B2" s="5"/>
      <c r="C2" s="6"/>
      <c r="D2" s="6"/>
      <c r="E2" s="6"/>
      <c r="F2" s="6"/>
      <c r="G2" s="6"/>
      <c r="H2" s="6"/>
      <c r="I2" s="7" t="s">
        <v>1</v>
      </c>
      <c r="J2" s="8"/>
      <c r="K2" s="9" t="s">
        <v>2</v>
      </c>
      <c r="L2" s="9" t="s">
        <v>3</v>
      </c>
      <c r="M2" s="117" t="s">
        <v>4</v>
      </c>
      <c r="N2" s="117" t="s">
        <v>5</v>
      </c>
      <c r="O2" s="117" t="s">
        <v>6</v>
      </c>
      <c r="P2" s="117" t="s">
        <v>7</v>
      </c>
      <c r="Q2" s="117" t="s">
        <v>8</v>
      </c>
      <c r="R2" s="117" t="s">
        <v>9</v>
      </c>
      <c r="S2" s="117" t="s">
        <v>10</v>
      </c>
      <c r="T2" s="117" t="s">
        <v>11</v>
      </c>
      <c r="U2" s="117" t="s">
        <v>12</v>
      </c>
      <c r="V2" s="117" t="s">
        <v>13</v>
      </c>
    </row>
    <row r="3" spans="1:23" s="10" customFormat="1" ht="30" customHeight="1" x14ac:dyDescent="0.15">
      <c r="A3" s="11"/>
      <c r="B3" s="12"/>
      <c r="C3" s="13" t="s">
        <v>14</v>
      </c>
      <c r="D3" s="13"/>
      <c r="E3" s="13" t="s">
        <v>15</v>
      </c>
      <c r="F3" s="13"/>
      <c r="G3" s="13"/>
      <c r="H3" s="13"/>
      <c r="I3" s="13"/>
      <c r="J3" s="14"/>
      <c r="K3" s="15" t="s">
        <v>16</v>
      </c>
      <c r="L3" s="15" t="s">
        <v>17</v>
      </c>
      <c r="M3" s="118"/>
      <c r="N3" s="118"/>
      <c r="O3" s="118"/>
      <c r="P3" s="118"/>
      <c r="Q3" s="118"/>
      <c r="R3" s="118"/>
      <c r="S3" s="118"/>
      <c r="T3" s="118"/>
      <c r="U3" s="118"/>
      <c r="V3" s="118"/>
    </row>
    <row r="4" spans="1:23" s="10" customFormat="1" ht="15.75" customHeight="1" x14ac:dyDescent="0.15">
      <c r="A4" s="125" t="s">
        <v>18</v>
      </c>
      <c r="B4" s="128" t="s">
        <v>19</v>
      </c>
      <c r="C4" s="16">
        <v>1</v>
      </c>
      <c r="D4" s="129" t="s">
        <v>20</v>
      </c>
      <c r="E4" s="130"/>
      <c r="F4" s="130"/>
      <c r="G4" s="130"/>
      <c r="H4" s="130"/>
      <c r="I4" s="130"/>
      <c r="J4" s="17" t="s">
        <v>21</v>
      </c>
      <c r="K4" s="18">
        <f t="shared" ref="K4:V4" si="0">K5+K9</f>
        <v>342898</v>
      </c>
      <c r="L4" s="18">
        <f t="shared" si="0"/>
        <v>378244</v>
      </c>
      <c r="M4" s="18">
        <f t="shared" si="0"/>
        <v>318197</v>
      </c>
      <c r="N4" s="18">
        <f t="shared" si="0"/>
        <v>366271</v>
      </c>
      <c r="O4" s="18">
        <f t="shared" si="0"/>
        <v>351337</v>
      </c>
      <c r="P4" s="18">
        <f t="shared" si="0"/>
        <v>377964</v>
      </c>
      <c r="Q4" s="18">
        <f t="shared" si="0"/>
        <v>385201</v>
      </c>
      <c r="R4" s="18">
        <f t="shared" si="0"/>
        <v>385005</v>
      </c>
      <c r="S4" s="18">
        <f t="shared" si="0"/>
        <v>383945</v>
      </c>
      <c r="T4" s="18">
        <f t="shared" si="0"/>
        <v>383514</v>
      </c>
      <c r="U4" s="18">
        <f t="shared" si="0"/>
        <v>370781</v>
      </c>
      <c r="V4" s="18">
        <f t="shared" si="0"/>
        <v>345948</v>
      </c>
    </row>
    <row r="5" spans="1:23" s="21" customFormat="1" ht="15.75" customHeight="1" x14ac:dyDescent="0.15">
      <c r="A5" s="126"/>
      <c r="B5" s="128"/>
      <c r="C5" s="19" t="s">
        <v>22</v>
      </c>
      <c r="D5" s="20"/>
      <c r="E5" s="119" t="s">
        <v>23</v>
      </c>
      <c r="F5" s="119"/>
      <c r="G5" s="119"/>
      <c r="H5" s="119"/>
      <c r="I5" s="123"/>
      <c r="J5" s="17" t="s">
        <v>24</v>
      </c>
      <c r="K5" s="18">
        <f t="shared" ref="K5:V5" si="1">K6+K7+K8</f>
        <v>195873</v>
      </c>
      <c r="L5" s="18">
        <f t="shared" si="1"/>
        <v>198461</v>
      </c>
      <c r="M5" s="18">
        <f t="shared" si="1"/>
        <v>197244</v>
      </c>
      <c r="N5" s="18">
        <f t="shared" si="1"/>
        <v>195930</v>
      </c>
      <c r="O5" s="18">
        <f t="shared" si="1"/>
        <v>196779</v>
      </c>
      <c r="P5" s="18">
        <f t="shared" si="1"/>
        <v>198599</v>
      </c>
      <c r="Q5" s="18">
        <f t="shared" si="1"/>
        <v>198634</v>
      </c>
      <c r="R5" s="18">
        <f t="shared" si="1"/>
        <v>199580</v>
      </c>
      <c r="S5" s="18">
        <f t="shared" si="1"/>
        <v>199648</v>
      </c>
      <c r="T5" s="18">
        <f t="shared" si="1"/>
        <v>199631</v>
      </c>
      <c r="U5" s="18">
        <f t="shared" si="1"/>
        <v>198303</v>
      </c>
      <c r="V5" s="18">
        <f t="shared" si="1"/>
        <v>197773</v>
      </c>
    </row>
    <row r="6" spans="1:23" s="21" customFormat="1" ht="15.75" customHeight="1" x14ac:dyDescent="0.15">
      <c r="A6" s="126"/>
      <c r="B6" s="128"/>
      <c r="C6" s="22"/>
      <c r="D6" s="23"/>
      <c r="E6" s="24" t="s">
        <v>25</v>
      </c>
      <c r="F6" s="119" t="s">
        <v>26</v>
      </c>
      <c r="G6" s="119"/>
      <c r="H6" s="119"/>
      <c r="I6" s="119"/>
      <c r="J6" s="120"/>
      <c r="K6" s="25">
        <v>187649</v>
      </c>
      <c r="L6" s="25">
        <v>193101</v>
      </c>
      <c r="M6" s="25">
        <v>193562</v>
      </c>
      <c r="N6" s="25">
        <v>194040</v>
      </c>
      <c r="O6" s="25">
        <v>194484</v>
      </c>
      <c r="P6" s="25">
        <v>194979</v>
      </c>
      <c r="Q6" s="25">
        <v>195014</v>
      </c>
      <c r="R6" s="25">
        <v>195082</v>
      </c>
      <c r="S6" s="25">
        <v>195150</v>
      </c>
      <c r="T6" s="25">
        <v>195218</v>
      </c>
      <c r="U6" s="25">
        <v>195287</v>
      </c>
      <c r="V6" s="25">
        <v>194757</v>
      </c>
    </row>
    <row r="7" spans="1:23" s="21" customFormat="1" ht="15.75" customHeight="1" x14ac:dyDescent="0.15">
      <c r="A7" s="126"/>
      <c r="B7" s="128"/>
      <c r="C7" s="22"/>
      <c r="D7" s="23"/>
      <c r="E7" s="24" t="s">
        <v>27</v>
      </c>
      <c r="F7" s="119" t="s">
        <v>28</v>
      </c>
      <c r="G7" s="119"/>
      <c r="H7" s="119"/>
      <c r="I7" s="123"/>
      <c r="J7" s="17" t="s">
        <v>29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 s="25">
        <v>0</v>
      </c>
      <c r="U7" s="25">
        <v>0</v>
      </c>
      <c r="V7" s="25">
        <v>0</v>
      </c>
    </row>
    <row r="8" spans="1:23" s="21" customFormat="1" ht="15.75" customHeight="1" x14ac:dyDescent="0.15">
      <c r="A8" s="126"/>
      <c r="B8" s="128"/>
      <c r="C8" s="22"/>
      <c r="D8" s="23"/>
      <c r="E8" s="24" t="s">
        <v>30</v>
      </c>
      <c r="F8" s="119" t="s">
        <v>31</v>
      </c>
      <c r="G8" s="119"/>
      <c r="H8" s="119"/>
      <c r="I8" s="119"/>
      <c r="J8" s="120"/>
      <c r="K8" s="25">
        <v>8224</v>
      </c>
      <c r="L8" s="25">
        <v>5360</v>
      </c>
      <c r="M8" s="25">
        <v>3682</v>
      </c>
      <c r="N8" s="25">
        <v>1890</v>
      </c>
      <c r="O8" s="25">
        <v>2295</v>
      </c>
      <c r="P8" s="25">
        <v>3620</v>
      </c>
      <c r="Q8" s="25">
        <v>3620</v>
      </c>
      <c r="R8" s="25">
        <v>4498</v>
      </c>
      <c r="S8" s="25">
        <v>4498</v>
      </c>
      <c r="T8" s="25">
        <v>4413</v>
      </c>
      <c r="U8" s="25">
        <v>3016</v>
      </c>
      <c r="V8" s="25">
        <v>3016</v>
      </c>
    </row>
    <row r="9" spans="1:23" s="21" customFormat="1" ht="15.75" customHeight="1" x14ac:dyDescent="0.15">
      <c r="A9" s="126"/>
      <c r="B9" s="128"/>
      <c r="C9" s="19" t="s">
        <v>32</v>
      </c>
      <c r="D9" s="20"/>
      <c r="E9" s="119" t="s">
        <v>33</v>
      </c>
      <c r="F9" s="119"/>
      <c r="G9" s="119"/>
      <c r="H9" s="119"/>
      <c r="I9" s="119"/>
      <c r="J9" s="120"/>
      <c r="K9" s="18">
        <f t="shared" ref="K9:V9" si="2">K10+K11</f>
        <v>147025</v>
      </c>
      <c r="L9" s="18">
        <f t="shared" si="2"/>
        <v>179783</v>
      </c>
      <c r="M9" s="18">
        <f t="shared" si="2"/>
        <v>120953</v>
      </c>
      <c r="N9" s="18">
        <f t="shared" si="2"/>
        <v>170341</v>
      </c>
      <c r="O9" s="18">
        <f t="shared" si="2"/>
        <v>154558</v>
      </c>
      <c r="P9" s="18">
        <f t="shared" si="2"/>
        <v>179365</v>
      </c>
      <c r="Q9" s="18">
        <f t="shared" si="2"/>
        <v>186567</v>
      </c>
      <c r="R9" s="18">
        <f t="shared" si="2"/>
        <v>185425</v>
      </c>
      <c r="S9" s="18">
        <f t="shared" si="2"/>
        <v>184297</v>
      </c>
      <c r="T9" s="18">
        <f t="shared" si="2"/>
        <v>183883</v>
      </c>
      <c r="U9" s="18">
        <f t="shared" si="2"/>
        <v>172478</v>
      </c>
      <c r="V9" s="18">
        <f t="shared" si="2"/>
        <v>148175</v>
      </c>
    </row>
    <row r="10" spans="1:23" s="21" customFormat="1" ht="15.75" customHeight="1" x14ac:dyDescent="0.15">
      <c r="A10" s="126"/>
      <c r="B10" s="128"/>
      <c r="C10" s="26"/>
      <c r="D10" s="27"/>
      <c r="E10" s="28" t="s">
        <v>25</v>
      </c>
      <c r="F10" s="121" t="s">
        <v>34</v>
      </c>
      <c r="G10" s="121"/>
      <c r="H10" s="121"/>
      <c r="I10" s="121"/>
      <c r="J10" s="122"/>
      <c r="K10" s="25">
        <v>147025</v>
      </c>
      <c r="L10" s="25">
        <v>179783</v>
      </c>
      <c r="M10" s="25">
        <v>120953</v>
      </c>
      <c r="N10" s="25">
        <v>170341</v>
      </c>
      <c r="O10" s="25">
        <v>154558</v>
      </c>
      <c r="P10" s="25">
        <v>179365</v>
      </c>
      <c r="Q10" s="25">
        <v>186567</v>
      </c>
      <c r="R10" s="25">
        <v>185425</v>
      </c>
      <c r="S10" s="25">
        <v>184297</v>
      </c>
      <c r="T10" s="25">
        <v>183883</v>
      </c>
      <c r="U10" s="25">
        <v>172478</v>
      </c>
      <c r="V10" s="25">
        <v>148175</v>
      </c>
      <c r="W10" s="29"/>
    </row>
    <row r="11" spans="1:23" s="21" customFormat="1" ht="15.75" customHeight="1" x14ac:dyDescent="0.15">
      <c r="A11" s="126"/>
      <c r="B11" s="128"/>
      <c r="C11" s="30"/>
      <c r="D11" s="31"/>
      <c r="E11" s="24" t="s">
        <v>27</v>
      </c>
      <c r="F11" s="119" t="s">
        <v>31</v>
      </c>
      <c r="G11" s="119"/>
      <c r="H11" s="119"/>
      <c r="I11" s="119"/>
      <c r="J11" s="120"/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 s="25">
        <v>0</v>
      </c>
      <c r="U11" s="25">
        <v>0</v>
      </c>
      <c r="V11" s="25">
        <v>0</v>
      </c>
      <c r="W11" s="29"/>
    </row>
    <row r="12" spans="1:23" s="21" customFormat="1" ht="15.75" customHeight="1" x14ac:dyDescent="0.15">
      <c r="A12" s="126"/>
      <c r="B12" s="128" t="s">
        <v>35</v>
      </c>
      <c r="C12" s="32" t="s">
        <v>36</v>
      </c>
      <c r="D12" s="119" t="s">
        <v>37</v>
      </c>
      <c r="E12" s="119"/>
      <c r="F12" s="119"/>
      <c r="G12" s="119"/>
      <c r="H12" s="119"/>
      <c r="I12" s="119"/>
      <c r="J12" s="17" t="s">
        <v>38</v>
      </c>
      <c r="K12" s="18">
        <f t="shared" ref="K12:V12" si="3">K13+K17</f>
        <v>192412</v>
      </c>
      <c r="L12" s="18">
        <f t="shared" si="3"/>
        <v>214462</v>
      </c>
      <c r="M12" s="18">
        <f t="shared" si="3"/>
        <v>215839</v>
      </c>
      <c r="N12" s="18">
        <f t="shared" si="3"/>
        <v>209184</v>
      </c>
      <c r="O12" s="18">
        <f t="shared" si="3"/>
        <v>204340</v>
      </c>
      <c r="P12" s="18">
        <f>P13+P17</f>
        <v>202786</v>
      </c>
      <c r="Q12" s="18">
        <f t="shared" si="3"/>
        <v>199224</v>
      </c>
      <c r="R12" s="18">
        <f t="shared" si="3"/>
        <v>195932</v>
      </c>
      <c r="S12" s="18">
        <f t="shared" si="3"/>
        <v>190538</v>
      </c>
      <c r="T12" s="18">
        <f t="shared" si="3"/>
        <v>187701</v>
      </c>
      <c r="U12" s="18">
        <f t="shared" si="3"/>
        <v>187512</v>
      </c>
      <c r="V12" s="18">
        <f t="shared" si="3"/>
        <v>182834</v>
      </c>
      <c r="W12" s="29"/>
    </row>
    <row r="13" spans="1:23" s="21" customFormat="1" ht="15.75" customHeight="1" x14ac:dyDescent="0.15">
      <c r="A13" s="126"/>
      <c r="B13" s="128"/>
      <c r="C13" s="19" t="s">
        <v>22</v>
      </c>
      <c r="D13" s="20"/>
      <c r="E13" s="119" t="s">
        <v>39</v>
      </c>
      <c r="F13" s="119"/>
      <c r="G13" s="119"/>
      <c r="H13" s="119"/>
      <c r="I13" s="119"/>
      <c r="J13" s="120"/>
      <c r="K13" s="18">
        <f t="shared" ref="K13:V13" si="4">K14+K16</f>
        <v>122237</v>
      </c>
      <c r="L13" s="18">
        <f t="shared" si="4"/>
        <v>151303</v>
      </c>
      <c r="M13" s="18">
        <f t="shared" si="4"/>
        <v>157904</v>
      </c>
      <c r="N13" s="18">
        <f t="shared" si="4"/>
        <v>158100</v>
      </c>
      <c r="O13" s="18">
        <f t="shared" si="4"/>
        <v>158100</v>
      </c>
      <c r="P13" s="18">
        <f t="shared" si="4"/>
        <v>160100</v>
      </c>
      <c r="Q13" s="18">
        <f t="shared" si="4"/>
        <v>160100</v>
      </c>
      <c r="R13" s="18">
        <f t="shared" si="4"/>
        <v>160100</v>
      </c>
      <c r="S13" s="18">
        <f t="shared" si="4"/>
        <v>158100</v>
      </c>
      <c r="T13" s="18">
        <f t="shared" si="4"/>
        <v>158100</v>
      </c>
      <c r="U13" s="18">
        <f t="shared" si="4"/>
        <v>158100</v>
      </c>
      <c r="V13" s="18">
        <f t="shared" si="4"/>
        <v>158100</v>
      </c>
      <c r="W13" s="29"/>
    </row>
    <row r="14" spans="1:23" s="21" customFormat="1" ht="15.75" customHeight="1" x14ac:dyDescent="0.15">
      <c r="A14" s="126"/>
      <c r="B14" s="128"/>
      <c r="C14" s="26"/>
      <c r="D14" s="27"/>
      <c r="E14" s="28" t="s">
        <v>25</v>
      </c>
      <c r="F14" s="121" t="s">
        <v>40</v>
      </c>
      <c r="G14" s="119"/>
      <c r="H14" s="119"/>
      <c r="I14" s="119"/>
      <c r="J14" s="120"/>
      <c r="K14" s="25">
        <v>13409</v>
      </c>
      <c r="L14" s="25">
        <v>14021</v>
      </c>
      <c r="M14" s="25">
        <v>14100</v>
      </c>
      <c r="N14" s="25">
        <v>14100</v>
      </c>
      <c r="O14" s="25">
        <v>14100</v>
      </c>
      <c r="P14" s="25">
        <v>14100</v>
      </c>
      <c r="Q14" s="25">
        <v>14100</v>
      </c>
      <c r="R14" s="25">
        <v>14100</v>
      </c>
      <c r="S14" s="25">
        <v>14100</v>
      </c>
      <c r="T14" s="25">
        <v>14100</v>
      </c>
      <c r="U14" s="25">
        <v>14100</v>
      </c>
      <c r="V14" s="25">
        <v>14100</v>
      </c>
      <c r="W14" s="29"/>
    </row>
    <row r="15" spans="1:23" s="21" customFormat="1" ht="15.75" customHeight="1" x14ac:dyDescent="0.15">
      <c r="A15" s="126"/>
      <c r="B15" s="128"/>
      <c r="C15" s="33"/>
      <c r="D15" s="34"/>
      <c r="E15" s="35"/>
      <c r="F15" s="36"/>
      <c r="G15" s="131" t="s">
        <v>41</v>
      </c>
      <c r="H15" s="123"/>
      <c r="I15" s="123"/>
      <c r="J15" s="124"/>
      <c r="K15" s="25">
        <v>1379</v>
      </c>
      <c r="L15" s="25">
        <v>1353</v>
      </c>
      <c r="M15" s="25">
        <v>1360</v>
      </c>
      <c r="N15" s="25">
        <v>1360</v>
      </c>
      <c r="O15" s="25">
        <v>1360</v>
      </c>
      <c r="P15" s="25">
        <v>1360</v>
      </c>
      <c r="Q15" s="25">
        <v>1360</v>
      </c>
      <c r="R15" s="25">
        <v>1360</v>
      </c>
      <c r="S15" s="25">
        <v>1360</v>
      </c>
      <c r="T15" s="25">
        <v>1360</v>
      </c>
      <c r="U15" s="25">
        <v>1360</v>
      </c>
      <c r="V15" s="25">
        <v>1360</v>
      </c>
      <c r="W15" s="29"/>
    </row>
    <row r="16" spans="1:23" s="21" customFormat="1" ht="15.75" customHeight="1" x14ac:dyDescent="0.15">
      <c r="A16" s="126"/>
      <c r="B16" s="128"/>
      <c r="C16" s="30"/>
      <c r="D16" s="31"/>
      <c r="E16" s="24" t="s">
        <v>42</v>
      </c>
      <c r="F16" s="119" t="s">
        <v>31</v>
      </c>
      <c r="G16" s="119"/>
      <c r="H16" s="123"/>
      <c r="I16" s="123"/>
      <c r="J16" s="124"/>
      <c r="K16" s="25">
        <v>108828</v>
      </c>
      <c r="L16" s="25">
        <v>137282</v>
      </c>
      <c r="M16" s="25">
        <v>143804</v>
      </c>
      <c r="N16" s="25">
        <v>144000</v>
      </c>
      <c r="O16" s="25">
        <v>144000</v>
      </c>
      <c r="P16" s="25">
        <v>146000</v>
      </c>
      <c r="Q16" s="25">
        <v>146000</v>
      </c>
      <c r="R16" s="25">
        <v>146000</v>
      </c>
      <c r="S16" s="25">
        <v>144000</v>
      </c>
      <c r="T16" s="25">
        <v>144000</v>
      </c>
      <c r="U16" s="25">
        <v>144000</v>
      </c>
      <c r="V16" s="25">
        <v>144000</v>
      </c>
      <c r="W16" s="29"/>
    </row>
    <row r="17" spans="1:23" s="21" customFormat="1" ht="15.75" customHeight="1" x14ac:dyDescent="0.15">
      <c r="A17" s="126"/>
      <c r="B17" s="128"/>
      <c r="C17" s="19" t="s">
        <v>32</v>
      </c>
      <c r="D17" s="20"/>
      <c r="E17" s="119" t="s">
        <v>43</v>
      </c>
      <c r="F17" s="119"/>
      <c r="G17" s="119"/>
      <c r="H17" s="119"/>
      <c r="I17" s="119"/>
      <c r="J17" s="120"/>
      <c r="K17" s="18">
        <f t="shared" ref="K17:V17" si="5">K18+K20</f>
        <v>70175</v>
      </c>
      <c r="L17" s="18">
        <f t="shared" si="5"/>
        <v>63159</v>
      </c>
      <c r="M17" s="18">
        <f t="shared" si="5"/>
        <v>57935</v>
      </c>
      <c r="N17" s="18">
        <f t="shared" si="5"/>
        <v>51084</v>
      </c>
      <c r="O17" s="18">
        <f t="shared" si="5"/>
        <v>46240</v>
      </c>
      <c r="P17" s="18">
        <f t="shared" si="5"/>
        <v>42686</v>
      </c>
      <c r="Q17" s="18">
        <f t="shared" si="5"/>
        <v>39124</v>
      </c>
      <c r="R17" s="18">
        <f t="shared" si="5"/>
        <v>35832</v>
      </c>
      <c r="S17" s="18">
        <f t="shared" si="5"/>
        <v>32438</v>
      </c>
      <c r="T17" s="18">
        <f t="shared" si="5"/>
        <v>29601</v>
      </c>
      <c r="U17" s="18">
        <f t="shared" si="5"/>
        <v>29412</v>
      </c>
      <c r="V17" s="18">
        <f t="shared" si="5"/>
        <v>24734</v>
      </c>
      <c r="W17" s="29"/>
    </row>
    <row r="18" spans="1:23" s="21" customFormat="1" ht="15.75" customHeight="1" x14ac:dyDescent="0.15">
      <c r="A18" s="126"/>
      <c r="B18" s="128"/>
      <c r="C18" s="26"/>
      <c r="D18" s="27"/>
      <c r="E18" s="28" t="s">
        <v>25</v>
      </c>
      <c r="F18" s="121" t="s">
        <v>44</v>
      </c>
      <c r="G18" s="119"/>
      <c r="H18" s="119"/>
      <c r="I18" s="119"/>
      <c r="J18" s="120"/>
      <c r="K18" s="25">
        <v>70044</v>
      </c>
      <c r="L18" s="25">
        <v>62788</v>
      </c>
      <c r="M18" s="25">
        <v>55635</v>
      </c>
      <c r="N18" s="25">
        <v>48784</v>
      </c>
      <c r="O18" s="25">
        <v>43940</v>
      </c>
      <c r="P18" s="25">
        <v>40386</v>
      </c>
      <c r="Q18" s="25">
        <v>36824</v>
      </c>
      <c r="R18" s="25">
        <v>33532</v>
      </c>
      <c r="S18" s="25">
        <v>30138</v>
      </c>
      <c r="T18" s="25">
        <v>27301</v>
      </c>
      <c r="U18" s="25">
        <v>27112</v>
      </c>
      <c r="V18" s="25">
        <v>22434</v>
      </c>
      <c r="W18" s="29"/>
    </row>
    <row r="19" spans="1:23" s="21" customFormat="1" ht="15.75" customHeight="1" x14ac:dyDescent="0.15">
      <c r="A19" s="126"/>
      <c r="B19" s="128"/>
      <c r="C19" s="37"/>
      <c r="D19" s="38"/>
      <c r="E19" s="39"/>
      <c r="F19" s="40"/>
      <c r="G19" s="131" t="s">
        <v>45</v>
      </c>
      <c r="H19" s="130"/>
      <c r="I19" s="130"/>
      <c r="J19" s="132"/>
      <c r="K19" s="25">
        <v>253</v>
      </c>
      <c r="L19" s="25">
        <v>1000</v>
      </c>
      <c r="M19" s="25">
        <v>500</v>
      </c>
      <c r="N19" s="25">
        <v>500</v>
      </c>
      <c r="O19" s="25">
        <v>500</v>
      </c>
      <c r="P19" s="25">
        <v>500</v>
      </c>
      <c r="Q19" s="25">
        <v>500</v>
      </c>
      <c r="R19" s="25">
        <v>500</v>
      </c>
      <c r="S19" s="25">
        <v>500</v>
      </c>
      <c r="T19" s="25">
        <v>500</v>
      </c>
      <c r="U19" s="25">
        <v>500</v>
      </c>
      <c r="V19" s="25">
        <v>500</v>
      </c>
      <c r="W19" s="29"/>
    </row>
    <row r="20" spans="1:23" s="21" customFormat="1" ht="15.75" customHeight="1" x14ac:dyDescent="0.15">
      <c r="A20" s="126"/>
      <c r="B20" s="128"/>
      <c r="C20" s="30"/>
      <c r="D20" s="31"/>
      <c r="E20" s="24" t="s">
        <v>27</v>
      </c>
      <c r="F20" s="119" t="s">
        <v>31</v>
      </c>
      <c r="G20" s="119"/>
      <c r="H20" s="123"/>
      <c r="I20" s="123"/>
      <c r="J20" s="124"/>
      <c r="K20" s="25">
        <v>131</v>
      </c>
      <c r="L20" s="25">
        <v>371</v>
      </c>
      <c r="M20" s="25">
        <v>2300</v>
      </c>
      <c r="N20" s="25">
        <v>2300</v>
      </c>
      <c r="O20" s="25">
        <v>2300</v>
      </c>
      <c r="P20" s="25">
        <v>2300</v>
      </c>
      <c r="Q20" s="25">
        <v>2300</v>
      </c>
      <c r="R20" s="25">
        <v>2300</v>
      </c>
      <c r="S20" s="25">
        <v>2300</v>
      </c>
      <c r="T20" s="25">
        <v>2300</v>
      </c>
      <c r="U20" s="25">
        <v>2300</v>
      </c>
      <c r="V20" s="25">
        <v>2300</v>
      </c>
      <c r="W20" s="29"/>
    </row>
    <row r="21" spans="1:23" s="21" customFormat="1" ht="15.75" customHeight="1" x14ac:dyDescent="0.15">
      <c r="A21" s="127"/>
      <c r="B21" s="41"/>
      <c r="C21" s="42" t="s">
        <v>46</v>
      </c>
      <c r="D21" s="43"/>
      <c r="E21" s="119" t="s">
        <v>47</v>
      </c>
      <c r="F21" s="119"/>
      <c r="G21" s="44"/>
      <c r="H21" s="119" t="s">
        <v>48</v>
      </c>
      <c r="I21" s="119"/>
      <c r="J21" s="17" t="s">
        <v>49</v>
      </c>
      <c r="K21" s="18">
        <f t="shared" ref="K21:V21" si="6">K4-K12</f>
        <v>150486</v>
      </c>
      <c r="L21" s="18">
        <f>L4-L12</f>
        <v>163782</v>
      </c>
      <c r="M21" s="18">
        <f t="shared" si="6"/>
        <v>102358</v>
      </c>
      <c r="N21" s="18">
        <f t="shared" si="6"/>
        <v>157087</v>
      </c>
      <c r="O21" s="18">
        <f t="shared" si="6"/>
        <v>146997</v>
      </c>
      <c r="P21" s="18">
        <f t="shared" si="6"/>
        <v>175178</v>
      </c>
      <c r="Q21" s="18">
        <f t="shared" si="6"/>
        <v>185977</v>
      </c>
      <c r="R21" s="18">
        <f t="shared" si="6"/>
        <v>189073</v>
      </c>
      <c r="S21" s="18">
        <f t="shared" si="6"/>
        <v>193407</v>
      </c>
      <c r="T21" s="18">
        <f t="shared" si="6"/>
        <v>195813</v>
      </c>
      <c r="U21" s="18">
        <f t="shared" si="6"/>
        <v>183269</v>
      </c>
      <c r="V21" s="18">
        <f t="shared" si="6"/>
        <v>163114</v>
      </c>
      <c r="W21" s="29"/>
    </row>
    <row r="22" spans="1:23" s="21" customFormat="1" ht="15.75" customHeight="1" x14ac:dyDescent="0.15">
      <c r="A22" s="125" t="s">
        <v>50</v>
      </c>
      <c r="B22" s="128" t="s">
        <v>51</v>
      </c>
      <c r="C22" s="16">
        <v>1</v>
      </c>
      <c r="D22" s="45"/>
      <c r="E22" s="119" t="s">
        <v>51</v>
      </c>
      <c r="F22" s="123"/>
      <c r="G22" s="123"/>
      <c r="H22" s="123"/>
      <c r="I22" s="123"/>
      <c r="J22" s="46" t="s">
        <v>52</v>
      </c>
      <c r="K22" s="47">
        <f>SUM(K23,K25:K30)</f>
        <v>451148</v>
      </c>
      <c r="L22" s="47">
        <f>SUM(L23,L25:L30)</f>
        <v>273018</v>
      </c>
      <c r="M22" s="47">
        <f>SUM(M23,M25:M30)</f>
        <v>366739</v>
      </c>
      <c r="N22" s="47">
        <f>SUM(N23,N25:N30)</f>
        <v>212769</v>
      </c>
      <c r="O22" s="47">
        <f t="shared" ref="O22:V22" si="7">SUM(O23,O25:O30)</f>
        <v>236555</v>
      </c>
      <c r="P22" s="47">
        <f t="shared" si="7"/>
        <v>203770</v>
      </c>
      <c r="Q22" s="47">
        <f t="shared" si="7"/>
        <v>200550</v>
      </c>
      <c r="R22" s="47">
        <f t="shared" si="7"/>
        <v>200467</v>
      </c>
      <c r="S22" s="47">
        <f t="shared" si="7"/>
        <v>195391</v>
      </c>
      <c r="T22" s="47">
        <f t="shared" si="7"/>
        <v>183332</v>
      </c>
      <c r="U22" s="47">
        <f t="shared" si="7"/>
        <v>183041</v>
      </c>
      <c r="V22" s="47">
        <f t="shared" si="7"/>
        <v>182249</v>
      </c>
      <c r="W22" s="29"/>
    </row>
    <row r="23" spans="1:23" s="21" customFormat="1" ht="15.75" customHeight="1" x14ac:dyDescent="0.15">
      <c r="A23" s="138"/>
      <c r="B23" s="128"/>
      <c r="C23" s="48" t="s">
        <v>22</v>
      </c>
      <c r="D23" s="49"/>
      <c r="E23" s="119" t="s">
        <v>53</v>
      </c>
      <c r="F23" s="123"/>
      <c r="G23" s="123"/>
      <c r="H23" s="123"/>
      <c r="I23" s="123"/>
      <c r="J23" s="124"/>
      <c r="K23" s="50">
        <v>263000</v>
      </c>
      <c r="L23" s="50">
        <v>172000</v>
      </c>
      <c r="M23" s="50">
        <v>235000</v>
      </c>
      <c r="N23" s="50">
        <v>143000</v>
      </c>
      <c r="O23" s="50">
        <v>149000</v>
      </c>
      <c r="P23" s="50">
        <v>130000</v>
      </c>
      <c r="Q23" s="50">
        <v>130000</v>
      </c>
      <c r="R23" s="50">
        <v>130000</v>
      </c>
      <c r="S23" s="50">
        <v>130000</v>
      </c>
      <c r="T23" s="50">
        <v>130000</v>
      </c>
      <c r="U23" s="50">
        <v>130000</v>
      </c>
      <c r="V23" s="50">
        <v>130000</v>
      </c>
      <c r="W23" s="29"/>
    </row>
    <row r="24" spans="1:23" s="21" customFormat="1" ht="15.75" customHeight="1" x14ac:dyDescent="0.15">
      <c r="A24" s="138"/>
      <c r="B24" s="128"/>
      <c r="C24" s="51"/>
      <c r="D24" s="52"/>
      <c r="E24" s="131" t="s">
        <v>54</v>
      </c>
      <c r="F24" s="119"/>
      <c r="G24" s="119"/>
      <c r="H24" s="119"/>
      <c r="I24" s="119"/>
      <c r="J24" s="120"/>
      <c r="K24" s="50">
        <v>134000</v>
      </c>
      <c r="L24" s="50">
        <v>123000</v>
      </c>
      <c r="M24" s="50">
        <v>157000</v>
      </c>
      <c r="N24" s="50">
        <v>103000</v>
      </c>
      <c r="O24" s="50">
        <v>99000</v>
      </c>
      <c r="P24" s="50">
        <v>80000</v>
      </c>
      <c r="Q24" s="50">
        <v>80000</v>
      </c>
      <c r="R24" s="50">
        <v>80000</v>
      </c>
      <c r="S24" s="50">
        <v>80000</v>
      </c>
      <c r="T24" s="50">
        <v>80000</v>
      </c>
      <c r="U24" s="50">
        <v>80000</v>
      </c>
      <c r="V24" s="50">
        <v>80000</v>
      </c>
      <c r="W24" s="29"/>
    </row>
    <row r="25" spans="1:23" s="21" customFormat="1" ht="15.75" customHeight="1" x14ac:dyDescent="0.15">
      <c r="A25" s="138"/>
      <c r="B25" s="128"/>
      <c r="C25" s="48" t="s">
        <v>55</v>
      </c>
      <c r="D25" s="49"/>
      <c r="E25" s="119" t="s">
        <v>56</v>
      </c>
      <c r="F25" s="123"/>
      <c r="G25" s="123"/>
      <c r="H25" s="123"/>
      <c r="I25" s="123"/>
      <c r="J25" s="124"/>
      <c r="K25" s="50">
        <v>39784</v>
      </c>
      <c r="L25" s="50">
        <v>50610</v>
      </c>
      <c r="M25" s="50">
        <v>64093</v>
      </c>
      <c r="N25" s="50">
        <v>27769</v>
      </c>
      <c r="O25" s="50">
        <v>37055</v>
      </c>
      <c r="P25" s="50">
        <v>23270</v>
      </c>
      <c r="Q25" s="50">
        <v>20050</v>
      </c>
      <c r="R25" s="50">
        <v>19967</v>
      </c>
      <c r="S25" s="50">
        <v>14391</v>
      </c>
      <c r="T25" s="50">
        <v>2332</v>
      </c>
      <c r="U25" s="50">
        <v>2041</v>
      </c>
      <c r="V25" s="50">
        <v>1749</v>
      </c>
      <c r="W25" s="29"/>
    </row>
    <row r="26" spans="1:23" s="21" customFormat="1" ht="15.75" customHeight="1" x14ac:dyDescent="0.15">
      <c r="A26" s="138"/>
      <c r="B26" s="128"/>
      <c r="C26" s="48" t="s">
        <v>57</v>
      </c>
      <c r="D26" s="49"/>
      <c r="E26" s="119" t="s">
        <v>58</v>
      </c>
      <c r="F26" s="123"/>
      <c r="G26" s="123"/>
      <c r="H26" s="123"/>
      <c r="I26" s="123"/>
      <c r="J26" s="124"/>
      <c r="K26" s="54"/>
      <c r="L26" s="54"/>
      <c r="M26" s="54"/>
      <c r="N26" s="54"/>
      <c r="O26" s="54"/>
      <c r="P26" s="54"/>
      <c r="Q26" s="54"/>
      <c r="R26" s="54"/>
      <c r="S26" s="54"/>
      <c r="T26" s="54"/>
      <c r="U26" s="54"/>
      <c r="V26" s="54"/>
      <c r="W26" s="29"/>
    </row>
    <row r="27" spans="1:23" s="21" customFormat="1" ht="15.75" customHeight="1" x14ac:dyDescent="0.15">
      <c r="A27" s="138"/>
      <c r="B27" s="128"/>
      <c r="C27" s="48" t="s">
        <v>59</v>
      </c>
      <c r="D27" s="49"/>
      <c r="E27" s="119" t="s">
        <v>60</v>
      </c>
      <c r="F27" s="123"/>
      <c r="G27" s="123"/>
      <c r="H27" s="123"/>
      <c r="I27" s="123"/>
      <c r="J27" s="124"/>
      <c r="K27" s="54"/>
      <c r="L27" s="54"/>
      <c r="M27" s="54"/>
      <c r="N27" s="54"/>
      <c r="O27" s="54"/>
      <c r="P27" s="54"/>
      <c r="Q27" s="54"/>
      <c r="R27" s="54"/>
      <c r="S27" s="54"/>
      <c r="T27" s="54"/>
      <c r="U27" s="54"/>
      <c r="V27" s="54"/>
      <c r="W27" s="29"/>
    </row>
    <row r="28" spans="1:23" s="21" customFormat="1" ht="15.75" customHeight="1" x14ac:dyDescent="0.15">
      <c r="A28" s="138"/>
      <c r="B28" s="128"/>
      <c r="C28" s="48" t="s">
        <v>61</v>
      </c>
      <c r="D28" s="49"/>
      <c r="E28" s="119" t="s">
        <v>62</v>
      </c>
      <c r="F28" s="123"/>
      <c r="G28" s="123"/>
      <c r="H28" s="123"/>
      <c r="I28" s="123"/>
      <c r="J28" s="124"/>
      <c r="K28" s="50">
        <v>136620</v>
      </c>
      <c r="L28" s="50">
        <v>49030</v>
      </c>
      <c r="M28" s="50">
        <v>65430</v>
      </c>
      <c r="N28" s="50">
        <v>40000</v>
      </c>
      <c r="O28" s="50">
        <v>50000</v>
      </c>
      <c r="P28" s="50">
        <v>50000</v>
      </c>
      <c r="Q28" s="50">
        <v>50000</v>
      </c>
      <c r="R28" s="50">
        <v>50000</v>
      </c>
      <c r="S28" s="50">
        <v>50000</v>
      </c>
      <c r="T28" s="50">
        <v>50000</v>
      </c>
      <c r="U28" s="50">
        <v>50000</v>
      </c>
      <c r="V28" s="50">
        <v>50000</v>
      </c>
      <c r="W28" s="29"/>
    </row>
    <row r="29" spans="1:23" s="21" customFormat="1" ht="15.75" customHeight="1" x14ac:dyDescent="0.15">
      <c r="A29" s="138"/>
      <c r="B29" s="128"/>
      <c r="C29" s="48" t="s">
        <v>63</v>
      </c>
      <c r="D29" s="49"/>
      <c r="E29" s="119" t="s">
        <v>64</v>
      </c>
      <c r="F29" s="123"/>
      <c r="G29" s="123"/>
      <c r="H29" s="123"/>
      <c r="I29" s="123"/>
      <c r="J29" s="124"/>
      <c r="K29" s="50">
        <v>1421</v>
      </c>
      <c r="L29" s="50">
        <v>1366</v>
      </c>
      <c r="M29" s="50">
        <v>2216</v>
      </c>
      <c r="N29" s="50">
        <v>2000</v>
      </c>
      <c r="O29" s="50">
        <v>500</v>
      </c>
      <c r="P29" s="50">
        <v>500</v>
      </c>
      <c r="Q29" s="50">
        <v>500</v>
      </c>
      <c r="R29" s="50">
        <v>500</v>
      </c>
      <c r="S29" s="50">
        <v>1000</v>
      </c>
      <c r="T29" s="50">
        <v>1000</v>
      </c>
      <c r="U29" s="50">
        <v>1000</v>
      </c>
      <c r="V29" s="50">
        <v>500</v>
      </c>
      <c r="W29" s="29"/>
    </row>
    <row r="30" spans="1:23" s="21" customFormat="1" ht="15.75" customHeight="1" x14ac:dyDescent="0.15">
      <c r="A30" s="138"/>
      <c r="B30" s="128"/>
      <c r="C30" s="48" t="s">
        <v>65</v>
      </c>
      <c r="D30" s="49"/>
      <c r="E30" s="119" t="s">
        <v>31</v>
      </c>
      <c r="F30" s="123"/>
      <c r="G30" s="123"/>
      <c r="H30" s="123"/>
      <c r="I30" s="123"/>
      <c r="J30" s="124"/>
      <c r="K30" s="50">
        <v>10323</v>
      </c>
      <c r="L30" s="50">
        <v>12</v>
      </c>
      <c r="M30" s="50">
        <v>0</v>
      </c>
      <c r="N30" s="50">
        <v>0</v>
      </c>
      <c r="O30" s="50">
        <v>0</v>
      </c>
      <c r="P30" s="50">
        <v>0</v>
      </c>
      <c r="Q30" s="50">
        <v>0</v>
      </c>
      <c r="R30" s="50">
        <v>0</v>
      </c>
      <c r="S30" s="50">
        <v>0</v>
      </c>
      <c r="T30" s="50">
        <v>0</v>
      </c>
      <c r="U30" s="50">
        <v>0</v>
      </c>
      <c r="V30" s="50">
        <v>0</v>
      </c>
      <c r="W30" s="29"/>
    </row>
    <row r="31" spans="1:23" s="21" customFormat="1" ht="15.75" customHeight="1" x14ac:dyDescent="0.15">
      <c r="A31" s="138"/>
      <c r="B31" s="128" t="s">
        <v>66</v>
      </c>
      <c r="C31" s="32" t="s">
        <v>36</v>
      </c>
      <c r="D31" s="45"/>
      <c r="E31" s="119" t="s">
        <v>66</v>
      </c>
      <c r="F31" s="123"/>
      <c r="G31" s="123"/>
      <c r="H31" s="123"/>
      <c r="I31" s="123"/>
      <c r="J31" s="46" t="s">
        <v>67</v>
      </c>
      <c r="K31" s="55">
        <f t="shared" ref="K31:V31" si="8">K32+K34+K35+K36+K37</f>
        <v>601755</v>
      </c>
      <c r="L31" s="55">
        <f t="shared" si="8"/>
        <v>434239</v>
      </c>
      <c r="M31" s="55">
        <f t="shared" si="8"/>
        <v>463760</v>
      </c>
      <c r="N31" s="55">
        <f t="shared" si="8"/>
        <v>381285</v>
      </c>
      <c r="O31" s="55">
        <f t="shared" si="8"/>
        <v>383552</v>
      </c>
      <c r="P31" s="55">
        <f>P32+P34+P35+P36+P37</f>
        <v>378948</v>
      </c>
      <c r="Q31" s="55">
        <f t="shared" si="8"/>
        <v>386527</v>
      </c>
      <c r="R31" s="55">
        <f t="shared" si="8"/>
        <v>389540</v>
      </c>
      <c r="S31" s="55">
        <f t="shared" si="8"/>
        <v>388798</v>
      </c>
      <c r="T31" s="55">
        <f t="shared" si="8"/>
        <v>379145</v>
      </c>
      <c r="U31" s="55">
        <f t="shared" si="8"/>
        <v>366310</v>
      </c>
      <c r="V31" s="55">
        <f t="shared" si="8"/>
        <v>345363</v>
      </c>
      <c r="W31" s="29"/>
    </row>
    <row r="32" spans="1:23" s="21" customFormat="1" ht="15.75" customHeight="1" x14ac:dyDescent="0.15">
      <c r="A32" s="138"/>
      <c r="B32" s="128"/>
      <c r="C32" s="48" t="s">
        <v>22</v>
      </c>
      <c r="D32" s="49"/>
      <c r="E32" s="121" t="s">
        <v>68</v>
      </c>
      <c r="F32" s="135"/>
      <c r="G32" s="123"/>
      <c r="H32" s="123"/>
      <c r="I32" s="123"/>
      <c r="J32" s="124"/>
      <c r="K32" s="50">
        <v>292569</v>
      </c>
      <c r="L32" s="50">
        <v>126067</v>
      </c>
      <c r="M32" s="50">
        <v>166518</v>
      </c>
      <c r="N32" s="50">
        <v>101000</v>
      </c>
      <c r="O32" s="50">
        <v>126000</v>
      </c>
      <c r="P32" s="50">
        <v>126000</v>
      </c>
      <c r="Q32" s="50">
        <v>126000</v>
      </c>
      <c r="R32" s="50">
        <v>126000</v>
      </c>
      <c r="S32" s="50">
        <v>131000</v>
      </c>
      <c r="T32" s="50">
        <v>131000</v>
      </c>
      <c r="U32" s="50">
        <v>131000</v>
      </c>
      <c r="V32" s="50">
        <v>126000</v>
      </c>
      <c r="W32" s="29"/>
    </row>
    <row r="33" spans="1:23" s="21" customFormat="1" ht="15.75" customHeight="1" x14ac:dyDescent="0.15">
      <c r="A33" s="138"/>
      <c r="B33" s="128"/>
      <c r="C33" s="51"/>
      <c r="D33" s="56"/>
      <c r="E33" s="38"/>
      <c r="F33" s="40"/>
      <c r="G33" s="131" t="s">
        <v>69</v>
      </c>
      <c r="H33" s="130"/>
      <c r="I33" s="130"/>
      <c r="J33" s="132"/>
      <c r="K33" s="50">
        <v>16145</v>
      </c>
      <c r="L33" s="50">
        <v>14226</v>
      </c>
      <c r="M33" s="50">
        <v>14500</v>
      </c>
      <c r="N33" s="50">
        <v>14500</v>
      </c>
      <c r="O33" s="50">
        <v>14500</v>
      </c>
      <c r="P33" s="50">
        <v>14500</v>
      </c>
      <c r="Q33" s="50">
        <v>14500</v>
      </c>
      <c r="R33" s="50">
        <v>14500</v>
      </c>
      <c r="S33" s="50">
        <v>14500</v>
      </c>
      <c r="T33" s="50">
        <v>14500</v>
      </c>
      <c r="U33" s="50">
        <v>14500</v>
      </c>
      <c r="V33" s="50">
        <v>14500</v>
      </c>
      <c r="W33" s="29"/>
    </row>
    <row r="34" spans="1:23" s="21" customFormat="1" ht="15.75" customHeight="1" x14ac:dyDescent="0.15">
      <c r="A34" s="138"/>
      <c r="B34" s="128"/>
      <c r="C34" s="48" t="s">
        <v>32</v>
      </c>
      <c r="D34" s="49"/>
      <c r="E34" s="119" t="s">
        <v>70</v>
      </c>
      <c r="F34" s="123"/>
      <c r="G34" s="123"/>
      <c r="H34" s="123"/>
      <c r="I34" s="123"/>
      <c r="J34" s="46" t="s">
        <v>71</v>
      </c>
      <c r="K34" s="50">
        <v>308915</v>
      </c>
      <c r="L34" s="50">
        <v>308039</v>
      </c>
      <c r="M34" s="50">
        <v>297042</v>
      </c>
      <c r="N34" s="50">
        <v>280085</v>
      </c>
      <c r="O34" s="50">
        <v>257352</v>
      </c>
      <c r="P34" s="50">
        <v>252748</v>
      </c>
      <c r="Q34" s="50">
        <v>260327</v>
      </c>
      <c r="R34" s="50">
        <v>263340</v>
      </c>
      <c r="S34" s="50">
        <v>257598</v>
      </c>
      <c r="T34" s="50">
        <v>247945</v>
      </c>
      <c r="U34" s="50">
        <v>235110</v>
      </c>
      <c r="V34" s="50">
        <v>219163</v>
      </c>
      <c r="W34" s="29"/>
    </row>
    <row r="35" spans="1:23" s="21" customFormat="1" ht="15.75" customHeight="1" x14ac:dyDescent="0.15">
      <c r="A35" s="138"/>
      <c r="B35" s="128"/>
      <c r="C35" s="48" t="s">
        <v>57</v>
      </c>
      <c r="D35" s="49"/>
      <c r="E35" s="119" t="s">
        <v>72</v>
      </c>
      <c r="F35" s="123"/>
      <c r="G35" s="123"/>
      <c r="H35" s="123"/>
      <c r="I35" s="123"/>
      <c r="J35" s="124"/>
      <c r="K35" s="50">
        <v>0</v>
      </c>
      <c r="L35" s="50">
        <v>0</v>
      </c>
      <c r="M35" s="50">
        <v>0</v>
      </c>
      <c r="N35" s="50">
        <v>0</v>
      </c>
      <c r="O35" s="50">
        <v>0</v>
      </c>
      <c r="P35" s="50">
        <v>0</v>
      </c>
      <c r="Q35" s="50">
        <v>0</v>
      </c>
      <c r="R35" s="50">
        <v>0</v>
      </c>
      <c r="S35" s="50">
        <v>0</v>
      </c>
      <c r="T35" s="50">
        <v>0</v>
      </c>
      <c r="U35" s="50">
        <v>0</v>
      </c>
      <c r="V35" s="50">
        <v>0</v>
      </c>
    </row>
    <row r="36" spans="1:23" s="21" customFormat="1" ht="15.75" customHeight="1" x14ac:dyDescent="0.15">
      <c r="A36" s="138"/>
      <c r="B36" s="128"/>
      <c r="C36" s="48" t="s">
        <v>59</v>
      </c>
      <c r="D36" s="49"/>
      <c r="E36" s="119" t="s">
        <v>73</v>
      </c>
      <c r="F36" s="123"/>
      <c r="G36" s="123"/>
      <c r="H36" s="123"/>
      <c r="I36" s="123"/>
      <c r="J36" s="124"/>
      <c r="K36" s="50">
        <v>0</v>
      </c>
      <c r="L36" s="50">
        <v>0</v>
      </c>
      <c r="M36" s="50">
        <v>0</v>
      </c>
      <c r="N36" s="50">
        <v>0</v>
      </c>
      <c r="O36" s="50">
        <v>0</v>
      </c>
      <c r="P36" s="50">
        <v>0</v>
      </c>
      <c r="Q36" s="50">
        <v>0</v>
      </c>
      <c r="R36" s="50">
        <v>0</v>
      </c>
      <c r="S36" s="50">
        <v>0</v>
      </c>
      <c r="T36" s="50">
        <v>0</v>
      </c>
      <c r="U36" s="50">
        <v>0</v>
      </c>
      <c r="V36" s="50">
        <v>0</v>
      </c>
    </row>
    <row r="37" spans="1:23" s="21" customFormat="1" ht="15.75" customHeight="1" x14ac:dyDescent="0.15">
      <c r="A37" s="138"/>
      <c r="B37" s="128"/>
      <c r="C37" s="48" t="s">
        <v>61</v>
      </c>
      <c r="D37" s="49"/>
      <c r="E37" s="119" t="s">
        <v>31</v>
      </c>
      <c r="F37" s="123"/>
      <c r="G37" s="123"/>
      <c r="H37" s="123"/>
      <c r="I37" s="123"/>
      <c r="J37" s="124"/>
      <c r="K37" s="50">
        <v>271</v>
      </c>
      <c r="L37" s="50">
        <v>133</v>
      </c>
      <c r="M37" s="50">
        <v>200</v>
      </c>
      <c r="N37" s="50">
        <v>200</v>
      </c>
      <c r="O37" s="50">
        <v>200</v>
      </c>
      <c r="P37" s="50">
        <v>200</v>
      </c>
      <c r="Q37" s="50">
        <v>200</v>
      </c>
      <c r="R37" s="50">
        <v>200</v>
      </c>
      <c r="S37" s="50">
        <v>200</v>
      </c>
      <c r="T37" s="50">
        <v>200</v>
      </c>
      <c r="U37" s="50">
        <v>200</v>
      </c>
      <c r="V37" s="50">
        <v>200</v>
      </c>
    </row>
    <row r="38" spans="1:23" s="21" customFormat="1" ht="15.75" customHeight="1" x14ac:dyDescent="0.15">
      <c r="A38" s="139"/>
      <c r="B38" s="57"/>
      <c r="C38" s="42" t="s">
        <v>46</v>
      </c>
      <c r="D38" s="43"/>
      <c r="E38" s="119" t="s">
        <v>47</v>
      </c>
      <c r="F38" s="119"/>
      <c r="G38" s="44"/>
      <c r="H38" s="119" t="s">
        <v>74</v>
      </c>
      <c r="I38" s="119"/>
      <c r="J38" s="17" t="s">
        <v>75</v>
      </c>
      <c r="K38" s="18">
        <f t="shared" ref="K38:V38" si="9">K22-K31</f>
        <v>-150607</v>
      </c>
      <c r="L38" s="18">
        <f t="shared" si="9"/>
        <v>-161221</v>
      </c>
      <c r="M38" s="18">
        <f t="shared" si="9"/>
        <v>-97021</v>
      </c>
      <c r="N38" s="18">
        <f t="shared" si="9"/>
        <v>-168516</v>
      </c>
      <c r="O38" s="18">
        <f t="shared" si="9"/>
        <v>-146997</v>
      </c>
      <c r="P38" s="18">
        <f t="shared" si="9"/>
        <v>-175178</v>
      </c>
      <c r="Q38" s="18">
        <f t="shared" si="9"/>
        <v>-185977</v>
      </c>
      <c r="R38" s="18">
        <f t="shared" si="9"/>
        <v>-189073</v>
      </c>
      <c r="S38" s="18">
        <f t="shared" si="9"/>
        <v>-193407</v>
      </c>
      <c r="T38" s="18">
        <f t="shared" si="9"/>
        <v>-195813</v>
      </c>
      <c r="U38" s="18">
        <f t="shared" si="9"/>
        <v>-183269</v>
      </c>
      <c r="V38" s="18">
        <f t="shared" si="9"/>
        <v>-163114</v>
      </c>
    </row>
    <row r="39" spans="1:23" s="21" customFormat="1" ht="15.75" customHeight="1" x14ac:dyDescent="0.15">
      <c r="A39" s="58"/>
      <c r="B39" s="59"/>
      <c r="C39" s="119" t="s">
        <v>76</v>
      </c>
      <c r="D39" s="119"/>
      <c r="E39" s="119"/>
      <c r="F39" s="119"/>
      <c r="G39" s="44"/>
      <c r="H39" s="119" t="s">
        <v>77</v>
      </c>
      <c r="I39" s="119"/>
      <c r="J39" s="17" t="s">
        <v>78</v>
      </c>
      <c r="K39" s="115">
        <f>K21+K38</f>
        <v>-121</v>
      </c>
      <c r="L39" s="115">
        <f t="shared" ref="L39:V39" si="10">L21+L38</f>
        <v>2561</v>
      </c>
      <c r="M39" s="116">
        <f t="shared" si="10"/>
        <v>5337</v>
      </c>
      <c r="N39" s="116">
        <f t="shared" si="10"/>
        <v>-11429</v>
      </c>
      <c r="O39" s="116">
        <f t="shared" si="10"/>
        <v>0</v>
      </c>
      <c r="P39" s="116">
        <f>P21+P38</f>
        <v>0</v>
      </c>
      <c r="Q39" s="116">
        <f t="shared" si="10"/>
        <v>0</v>
      </c>
      <c r="R39" s="116">
        <f t="shared" si="10"/>
        <v>0</v>
      </c>
      <c r="S39" s="116">
        <f t="shared" si="10"/>
        <v>0</v>
      </c>
      <c r="T39" s="116">
        <f t="shared" si="10"/>
        <v>0</v>
      </c>
      <c r="U39" s="116">
        <f t="shared" si="10"/>
        <v>0</v>
      </c>
      <c r="V39" s="116">
        <f t="shared" si="10"/>
        <v>0</v>
      </c>
      <c r="W39" s="29"/>
    </row>
    <row r="40" spans="1:23" s="21" customFormat="1" ht="15.75" customHeight="1" x14ac:dyDescent="0.15">
      <c r="A40" s="58"/>
      <c r="B40" s="59"/>
      <c r="C40" s="119" t="s">
        <v>79</v>
      </c>
      <c r="D40" s="119"/>
      <c r="E40" s="119"/>
      <c r="F40" s="119"/>
      <c r="G40" s="44"/>
      <c r="H40" s="44"/>
      <c r="I40" s="44"/>
      <c r="J40" s="17" t="s">
        <v>80</v>
      </c>
      <c r="K40" s="50">
        <v>0</v>
      </c>
      <c r="L40" s="50">
        <v>0</v>
      </c>
      <c r="M40" s="50">
        <v>0</v>
      </c>
      <c r="N40" s="50">
        <v>0</v>
      </c>
      <c r="O40" s="50">
        <v>0</v>
      </c>
      <c r="P40" s="50">
        <v>0</v>
      </c>
      <c r="Q40" s="50">
        <v>0</v>
      </c>
      <c r="R40" s="50">
        <v>0</v>
      </c>
      <c r="S40" s="50">
        <v>0</v>
      </c>
      <c r="T40" s="50">
        <v>0</v>
      </c>
      <c r="U40" s="50">
        <v>0</v>
      </c>
      <c r="V40" s="50">
        <v>0</v>
      </c>
    </row>
    <row r="41" spans="1:23" s="21" customFormat="1" ht="15.75" customHeight="1" x14ac:dyDescent="0.15">
      <c r="A41" s="58"/>
      <c r="B41" s="59"/>
      <c r="C41" s="140" t="s">
        <v>81</v>
      </c>
      <c r="D41" s="140"/>
      <c r="E41" s="140"/>
      <c r="F41" s="140"/>
      <c r="G41" s="140"/>
      <c r="H41" s="140"/>
      <c r="I41" s="44"/>
      <c r="J41" s="17" t="s">
        <v>82</v>
      </c>
      <c r="K41" s="50">
        <v>3662</v>
      </c>
      <c r="L41" s="53">
        <v>3541</v>
      </c>
      <c r="M41" s="53">
        <v>6102</v>
      </c>
      <c r="N41" s="53">
        <v>11439</v>
      </c>
      <c r="O41" s="50">
        <v>10</v>
      </c>
      <c r="P41" s="50">
        <v>10</v>
      </c>
      <c r="Q41" s="50">
        <v>10</v>
      </c>
      <c r="R41" s="50">
        <v>10</v>
      </c>
      <c r="S41" s="50">
        <v>10</v>
      </c>
      <c r="T41" s="50">
        <v>10</v>
      </c>
      <c r="U41" s="50">
        <v>10</v>
      </c>
      <c r="V41" s="50">
        <v>11</v>
      </c>
    </row>
    <row r="42" spans="1:23" s="21" customFormat="1" ht="15.75" customHeight="1" x14ac:dyDescent="0.15">
      <c r="A42" s="58"/>
      <c r="B42" s="59"/>
      <c r="C42" s="119" t="s">
        <v>83</v>
      </c>
      <c r="D42" s="119"/>
      <c r="E42" s="119"/>
      <c r="F42" s="119"/>
      <c r="G42" s="44"/>
      <c r="H42" s="44"/>
      <c r="I42" s="44"/>
      <c r="J42" s="17" t="s">
        <v>84</v>
      </c>
      <c r="K42" s="50">
        <v>0</v>
      </c>
      <c r="L42" s="50">
        <v>0</v>
      </c>
      <c r="M42" s="50">
        <v>0</v>
      </c>
      <c r="N42" s="50">
        <v>0</v>
      </c>
      <c r="O42" s="50">
        <v>0</v>
      </c>
      <c r="P42" s="50">
        <v>0</v>
      </c>
      <c r="Q42" s="50">
        <v>0</v>
      </c>
      <c r="R42" s="50">
        <v>0</v>
      </c>
      <c r="S42" s="50">
        <v>0</v>
      </c>
      <c r="T42" s="50">
        <v>0</v>
      </c>
      <c r="U42" s="50">
        <v>0</v>
      </c>
      <c r="V42" s="50">
        <v>0</v>
      </c>
    </row>
    <row r="43" spans="1:23" s="62" customFormat="1" ht="15.75" customHeight="1" x14ac:dyDescent="0.15">
      <c r="A43" s="58"/>
      <c r="B43" s="59"/>
      <c r="C43" s="119" t="s">
        <v>85</v>
      </c>
      <c r="D43" s="123"/>
      <c r="E43" s="123"/>
      <c r="F43" s="123"/>
      <c r="G43" s="141" t="s">
        <v>86</v>
      </c>
      <c r="H43" s="141"/>
      <c r="I43" s="141"/>
      <c r="J43" s="17" t="s">
        <v>87</v>
      </c>
      <c r="K43" s="61">
        <f>K39-K40+K41-K42</f>
        <v>3541</v>
      </c>
      <c r="L43" s="60">
        <f>L39-L40+L41-L42</f>
        <v>6102</v>
      </c>
      <c r="M43" s="60">
        <f t="shared" ref="M43:V43" si="11">M39-M40+M41-M42</f>
        <v>11439</v>
      </c>
      <c r="N43" s="60">
        <f t="shared" si="11"/>
        <v>10</v>
      </c>
      <c r="O43" s="61">
        <f t="shared" si="11"/>
        <v>10</v>
      </c>
      <c r="P43" s="61">
        <f t="shared" si="11"/>
        <v>10</v>
      </c>
      <c r="Q43" s="61">
        <f t="shared" si="11"/>
        <v>10</v>
      </c>
      <c r="R43" s="61">
        <f t="shared" si="11"/>
        <v>10</v>
      </c>
      <c r="S43" s="61">
        <f t="shared" si="11"/>
        <v>10</v>
      </c>
      <c r="T43" s="61">
        <f t="shared" si="11"/>
        <v>10</v>
      </c>
      <c r="U43" s="61">
        <f t="shared" si="11"/>
        <v>10</v>
      </c>
      <c r="V43" s="61">
        <f t="shared" si="11"/>
        <v>11</v>
      </c>
    </row>
    <row r="44" spans="1:23" s="62" customFormat="1" ht="15.75" customHeight="1" x14ac:dyDescent="0.15">
      <c r="A44" s="58"/>
      <c r="B44" s="59"/>
      <c r="C44" s="119" t="s">
        <v>88</v>
      </c>
      <c r="D44" s="123"/>
      <c r="E44" s="123"/>
      <c r="F44" s="123"/>
      <c r="G44" s="123"/>
      <c r="H44" s="123"/>
      <c r="I44" s="123"/>
      <c r="J44" s="17" t="s">
        <v>89</v>
      </c>
      <c r="K44" s="25">
        <f>K43</f>
        <v>3541</v>
      </c>
      <c r="L44" s="25">
        <f t="shared" ref="L44" si="12">M44</f>
        <v>11439</v>
      </c>
      <c r="M44" s="25">
        <f t="shared" ref="M44:V44" si="13">M43</f>
        <v>11439</v>
      </c>
      <c r="N44" s="25">
        <f t="shared" si="13"/>
        <v>10</v>
      </c>
      <c r="O44" s="25">
        <f t="shared" si="13"/>
        <v>10</v>
      </c>
      <c r="P44" s="25">
        <f t="shared" si="13"/>
        <v>10</v>
      </c>
      <c r="Q44" s="25">
        <f t="shared" si="13"/>
        <v>10</v>
      </c>
      <c r="R44" s="25">
        <f t="shared" si="13"/>
        <v>10</v>
      </c>
      <c r="S44" s="25">
        <f t="shared" si="13"/>
        <v>10</v>
      </c>
      <c r="T44" s="25">
        <f t="shared" si="13"/>
        <v>10</v>
      </c>
      <c r="U44" s="25">
        <f t="shared" si="13"/>
        <v>10</v>
      </c>
      <c r="V44" s="25">
        <f t="shared" si="13"/>
        <v>11</v>
      </c>
    </row>
    <row r="45" spans="1:23" s="62" customFormat="1" ht="15.75" customHeight="1" x14ac:dyDescent="0.15">
      <c r="A45" s="133"/>
      <c r="B45" s="63"/>
      <c r="C45" s="121" t="s">
        <v>90</v>
      </c>
      <c r="D45" s="135"/>
      <c r="E45" s="135"/>
      <c r="F45" s="135"/>
      <c r="G45" s="131" t="s">
        <v>91</v>
      </c>
      <c r="H45" s="123"/>
      <c r="I45" s="123"/>
      <c r="J45" s="17" t="s">
        <v>92</v>
      </c>
      <c r="K45" s="25">
        <f>K43</f>
        <v>3541</v>
      </c>
      <c r="L45" s="25">
        <f t="shared" ref="L45:V45" si="14">L43</f>
        <v>6102</v>
      </c>
      <c r="M45" s="25">
        <f t="shared" si="14"/>
        <v>11439</v>
      </c>
      <c r="N45" s="25">
        <f t="shared" si="14"/>
        <v>10</v>
      </c>
      <c r="O45" s="25">
        <f t="shared" si="14"/>
        <v>10</v>
      </c>
      <c r="P45" s="25">
        <f t="shared" si="14"/>
        <v>10</v>
      </c>
      <c r="Q45" s="25">
        <f t="shared" si="14"/>
        <v>10</v>
      </c>
      <c r="R45" s="25">
        <f t="shared" si="14"/>
        <v>10</v>
      </c>
      <c r="S45" s="25">
        <f t="shared" si="14"/>
        <v>10</v>
      </c>
      <c r="T45" s="25">
        <f t="shared" si="14"/>
        <v>10</v>
      </c>
      <c r="U45" s="25">
        <f t="shared" si="14"/>
        <v>10</v>
      </c>
      <c r="V45" s="25">
        <f t="shared" si="14"/>
        <v>11</v>
      </c>
    </row>
    <row r="46" spans="1:23" s="62" customFormat="1" ht="15.75" customHeight="1" x14ac:dyDescent="0.15">
      <c r="A46" s="134"/>
      <c r="B46" s="64"/>
      <c r="C46" s="136" t="s">
        <v>93</v>
      </c>
      <c r="D46" s="137"/>
      <c r="E46" s="137"/>
      <c r="F46" s="137"/>
      <c r="G46" s="131" t="s">
        <v>94</v>
      </c>
      <c r="H46" s="123"/>
      <c r="I46" s="123"/>
      <c r="J46" s="17" t="s">
        <v>95</v>
      </c>
      <c r="K46" s="25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</row>
    <row r="47" spans="1:23" s="21" customFormat="1" ht="14.1" customHeight="1" x14ac:dyDescent="0.15">
      <c r="A47" s="144"/>
      <c r="B47" s="65"/>
      <c r="C47" s="151" t="s">
        <v>96</v>
      </c>
      <c r="D47" s="152"/>
      <c r="E47" s="152"/>
      <c r="F47" s="152"/>
      <c r="G47" s="66"/>
      <c r="H47" s="67" t="s">
        <v>95</v>
      </c>
      <c r="I47" s="153" t="s">
        <v>97</v>
      </c>
      <c r="J47" s="154" t="s">
        <v>98</v>
      </c>
      <c r="K47" s="142"/>
      <c r="L47" s="142"/>
      <c r="M47" s="142"/>
      <c r="N47" s="142"/>
      <c r="O47" s="142"/>
      <c r="P47" s="142"/>
      <c r="Q47" s="142"/>
      <c r="R47" s="142"/>
      <c r="S47" s="142"/>
      <c r="T47" s="142"/>
      <c r="U47" s="142"/>
      <c r="V47" s="142"/>
    </row>
    <row r="48" spans="1:23" s="21" customFormat="1" ht="14.1" customHeight="1" x14ac:dyDescent="0.15">
      <c r="A48" s="134"/>
      <c r="B48" s="64"/>
      <c r="C48" s="137"/>
      <c r="D48" s="137"/>
      <c r="E48" s="137"/>
      <c r="F48" s="137"/>
      <c r="G48" s="68"/>
      <c r="H48" s="69" t="s">
        <v>99</v>
      </c>
      <c r="I48" s="146"/>
      <c r="J48" s="148"/>
      <c r="K48" s="143"/>
      <c r="L48" s="143"/>
      <c r="M48" s="143"/>
      <c r="N48" s="143"/>
      <c r="O48" s="143"/>
      <c r="P48" s="143"/>
      <c r="Q48" s="143"/>
      <c r="R48" s="143"/>
      <c r="S48" s="143"/>
      <c r="T48" s="143"/>
      <c r="U48" s="143"/>
      <c r="V48" s="143"/>
    </row>
    <row r="49" spans="1:22" s="21" customFormat="1" ht="14.1" customHeight="1" x14ac:dyDescent="0.15">
      <c r="A49" s="144"/>
      <c r="B49" s="70"/>
      <c r="C49" s="121" t="s">
        <v>100</v>
      </c>
      <c r="D49" s="121"/>
      <c r="E49" s="121"/>
      <c r="F49" s="121"/>
      <c r="G49" s="71"/>
      <c r="H49" s="72" t="s">
        <v>101</v>
      </c>
      <c r="I49" s="145" t="s">
        <v>97</v>
      </c>
      <c r="J49" s="147" t="s">
        <v>98</v>
      </c>
      <c r="K49" s="149">
        <f>K4/(K12+K34)*100</f>
        <v>68.398071518190719</v>
      </c>
      <c r="L49" s="149">
        <f>L4/(L12+L34)*100</f>
        <v>72.391057624770099</v>
      </c>
      <c r="M49" s="149">
        <f t="shared" ref="M49:V49" si="15">M4/(M12+M34)*100</f>
        <v>62.041097252579057</v>
      </c>
      <c r="N49" s="149">
        <f t="shared" si="15"/>
        <v>74.860863860166901</v>
      </c>
      <c r="O49" s="149">
        <f t="shared" si="15"/>
        <v>76.097701497968345</v>
      </c>
      <c r="P49" s="149">
        <f t="shared" si="15"/>
        <v>82.971633291916731</v>
      </c>
      <c r="Q49" s="149">
        <f t="shared" si="15"/>
        <v>83.821164571505662</v>
      </c>
      <c r="R49" s="149">
        <f t="shared" si="15"/>
        <v>83.82940828093156</v>
      </c>
      <c r="S49" s="149">
        <f t="shared" si="15"/>
        <v>85.676000142813791</v>
      </c>
      <c r="T49" s="149">
        <f t="shared" si="15"/>
        <v>88.033403267790817</v>
      </c>
      <c r="U49" s="149">
        <f t="shared" si="15"/>
        <v>87.733482875950614</v>
      </c>
      <c r="V49" s="149">
        <f t="shared" si="15"/>
        <v>86.057358637004754</v>
      </c>
    </row>
    <row r="50" spans="1:22" s="21" customFormat="1" ht="14.1" customHeight="1" x14ac:dyDescent="0.15">
      <c r="A50" s="134"/>
      <c r="B50" s="64"/>
      <c r="C50" s="137"/>
      <c r="D50" s="137"/>
      <c r="E50" s="137"/>
      <c r="F50" s="137"/>
      <c r="G50" s="68"/>
      <c r="H50" s="69" t="s">
        <v>102</v>
      </c>
      <c r="I50" s="146"/>
      <c r="J50" s="148"/>
      <c r="K50" s="150"/>
      <c r="L50" s="150"/>
      <c r="M50" s="150"/>
      <c r="N50" s="150"/>
      <c r="O50" s="150"/>
      <c r="P50" s="150"/>
      <c r="Q50" s="150"/>
      <c r="R50" s="150"/>
      <c r="S50" s="150"/>
      <c r="T50" s="150"/>
      <c r="U50" s="150"/>
      <c r="V50" s="150"/>
    </row>
    <row r="51" spans="1:22" ht="14.1" customHeight="1" x14ac:dyDescent="0.15">
      <c r="A51" s="144"/>
      <c r="B51" s="156"/>
      <c r="C51" s="158" t="s">
        <v>103</v>
      </c>
      <c r="D51" s="159"/>
      <c r="E51" s="159"/>
      <c r="F51" s="159"/>
      <c r="G51" s="159"/>
      <c r="H51" s="159"/>
      <c r="I51" s="159"/>
      <c r="J51" s="161" t="s">
        <v>104</v>
      </c>
      <c r="K51" s="163"/>
      <c r="L51" s="163"/>
      <c r="M51" s="163"/>
      <c r="N51" s="163"/>
      <c r="O51" s="163"/>
      <c r="P51" s="163"/>
      <c r="Q51" s="163"/>
      <c r="R51" s="163"/>
      <c r="S51" s="163"/>
      <c r="T51" s="163"/>
      <c r="U51" s="163"/>
      <c r="V51" s="163"/>
    </row>
    <row r="52" spans="1:22" ht="14.1" customHeight="1" x14ac:dyDescent="0.15">
      <c r="A52" s="155"/>
      <c r="B52" s="157"/>
      <c r="C52" s="160"/>
      <c r="D52" s="160"/>
      <c r="E52" s="160"/>
      <c r="F52" s="160"/>
      <c r="G52" s="160"/>
      <c r="H52" s="160"/>
      <c r="I52" s="160"/>
      <c r="J52" s="162"/>
      <c r="K52" s="164"/>
      <c r="L52" s="164"/>
      <c r="M52" s="164"/>
      <c r="N52" s="164"/>
      <c r="O52" s="164"/>
      <c r="P52" s="164"/>
      <c r="Q52" s="164"/>
      <c r="R52" s="164"/>
      <c r="S52" s="164"/>
      <c r="T52" s="164"/>
      <c r="U52" s="164"/>
      <c r="V52" s="164"/>
    </row>
    <row r="53" spans="1:22" ht="15.75" customHeight="1" x14ac:dyDescent="0.15">
      <c r="A53" s="73"/>
      <c r="B53" s="74"/>
      <c r="C53" s="160" t="s">
        <v>105</v>
      </c>
      <c r="D53" s="165"/>
      <c r="E53" s="165"/>
      <c r="F53" s="165"/>
      <c r="G53" s="165"/>
      <c r="H53" s="165"/>
      <c r="I53" s="165"/>
      <c r="J53" s="75" t="s">
        <v>106</v>
      </c>
      <c r="K53" s="76">
        <f t="shared" ref="K53" si="16">K5-K7</f>
        <v>195873</v>
      </c>
      <c r="L53" s="76">
        <f>L5-L7</f>
        <v>198461</v>
      </c>
      <c r="M53" s="76">
        <f t="shared" ref="M53:V53" si="17">M5-M7</f>
        <v>197244</v>
      </c>
      <c r="N53" s="76">
        <f t="shared" si="17"/>
        <v>195930</v>
      </c>
      <c r="O53" s="76">
        <f t="shared" si="17"/>
        <v>196779</v>
      </c>
      <c r="P53" s="76">
        <f t="shared" si="17"/>
        <v>198599</v>
      </c>
      <c r="Q53" s="76">
        <f t="shared" si="17"/>
        <v>198634</v>
      </c>
      <c r="R53" s="76">
        <f t="shared" si="17"/>
        <v>199580</v>
      </c>
      <c r="S53" s="76">
        <f t="shared" si="17"/>
        <v>199648</v>
      </c>
      <c r="T53" s="76">
        <f t="shared" si="17"/>
        <v>199631</v>
      </c>
      <c r="U53" s="76">
        <f t="shared" si="17"/>
        <v>198303</v>
      </c>
      <c r="V53" s="76">
        <f t="shared" si="17"/>
        <v>197773</v>
      </c>
    </row>
    <row r="54" spans="1:22" ht="27.75" customHeight="1" x14ac:dyDescent="0.15">
      <c r="A54" s="77"/>
      <c r="B54" s="78"/>
      <c r="C54" s="166" t="s">
        <v>107</v>
      </c>
      <c r="D54" s="165"/>
      <c r="E54" s="165"/>
      <c r="F54" s="165"/>
      <c r="G54" s="165"/>
      <c r="H54" s="167" t="s">
        <v>108</v>
      </c>
      <c r="I54" s="130"/>
      <c r="J54" s="132"/>
      <c r="K54" s="79"/>
      <c r="L54" s="79"/>
      <c r="M54" s="79"/>
      <c r="N54" s="79"/>
      <c r="O54" s="79"/>
      <c r="P54" s="79"/>
      <c r="Q54" s="79"/>
      <c r="R54" s="79"/>
      <c r="S54" s="79"/>
      <c r="T54" s="79"/>
      <c r="U54" s="79"/>
      <c r="V54" s="79"/>
    </row>
    <row r="55" spans="1:22" ht="27.75" customHeight="1" x14ac:dyDescent="0.15">
      <c r="A55" s="80"/>
      <c r="B55" s="81"/>
      <c r="C55" s="171" t="s">
        <v>109</v>
      </c>
      <c r="D55" s="166"/>
      <c r="E55" s="166"/>
      <c r="F55" s="166"/>
      <c r="G55" s="166"/>
      <c r="H55" s="166"/>
      <c r="I55" s="82"/>
      <c r="J55" s="83" t="s">
        <v>110</v>
      </c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79"/>
    </row>
    <row r="56" spans="1:22" ht="27.75" customHeight="1" x14ac:dyDescent="0.15">
      <c r="A56" s="85"/>
      <c r="B56" s="86"/>
      <c r="C56" s="166" t="s">
        <v>111</v>
      </c>
      <c r="D56" s="165"/>
      <c r="E56" s="165"/>
      <c r="F56" s="165"/>
      <c r="G56" s="165"/>
      <c r="H56" s="165"/>
      <c r="I56" s="87"/>
      <c r="J56" s="88" t="s">
        <v>112</v>
      </c>
      <c r="K56" s="79"/>
      <c r="L56" s="79"/>
      <c r="M56" s="79"/>
      <c r="N56" s="79"/>
      <c r="O56" s="79"/>
      <c r="P56" s="79"/>
      <c r="Q56" s="79"/>
      <c r="R56" s="79"/>
      <c r="S56" s="79"/>
      <c r="T56" s="79"/>
      <c r="U56" s="79"/>
      <c r="V56" s="79"/>
    </row>
    <row r="57" spans="1:22" ht="27.75" customHeight="1" x14ac:dyDescent="0.15">
      <c r="A57" s="89"/>
      <c r="B57" s="90"/>
      <c r="C57" s="172" t="s">
        <v>113</v>
      </c>
      <c r="D57" s="160"/>
      <c r="E57" s="160"/>
      <c r="F57" s="160"/>
      <c r="G57" s="160"/>
      <c r="H57" s="160"/>
      <c r="I57" s="91"/>
      <c r="J57" s="92" t="s">
        <v>114</v>
      </c>
      <c r="K57" s="93"/>
      <c r="L57" s="93"/>
      <c r="M57" s="93"/>
      <c r="N57" s="93"/>
      <c r="O57" s="93"/>
      <c r="P57" s="93"/>
      <c r="Q57" s="93"/>
      <c r="R57" s="93"/>
      <c r="S57" s="93"/>
      <c r="T57" s="93"/>
      <c r="U57" s="93"/>
      <c r="V57" s="79"/>
    </row>
    <row r="58" spans="1:22" ht="27.75" customHeight="1" x14ac:dyDescent="0.15">
      <c r="A58" s="85"/>
      <c r="B58" s="86"/>
      <c r="C58" s="166" t="s">
        <v>115</v>
      </c>
      <c r="D58" s="165"/>
      <c r="E58" s="165"/>
      <c r="F58" s="165"/>
      <c r="G58" s="165"/>
      <c r="H58" s="167" t="s">
        <v>116</v>
      </c>
      <c r="I58" s="167"/>
      <c r="J58" s="173"/>
      <c r="K58" s="79"/>
      <c r="L58" s="79"/>
      <c r="M58" s="79"/>
      <c r="N58" s="79"/>
      <c r="O58" s="79"/>
      <c r="P58" s="79"/>
      <c r="Q58" s="79"/>
      <c r="R58" s="79"/>
      <c r="S58" s="79"/>
      <c r="T58" s="79"/>
      <c r="U58" s="79"/>
      <c r="V58" s="79"/>
    </row>
    <row r="59" spans="1:22" ht="15.75" customHeight="1" x14ac:dyDescent="0.15">
      <c r="A59" s="73"/>
      <c r="B59" s="74"/>
      <c r="C59" s="169" t="s">
        <v>117</v>
      </c>
      <c r="D59" s="165"/>
      <c r="E59" s="165"/>
      <c r="F59" s="165"/>
      <c r="G59" s="165"/>
      <c r="H59" s="165"/>
      <c r="I59" s="86"/>
      <c r="J59" s="88" t="s">
        <v>118</v>
      </c>
      <c r="K59" s="79"/>
      <c r="L59" s="79"/>
      <c r="M59" s="79"/>
      <c r="N59" s="79"/>
      <c r="O59" s="79"/>
      <c r="P59" s="79"/>
      <c r="Q59" s="79"/>
      <c r="R59" s="79"/>
      <c r="S59" s="79"/>
      <c r="T59" s="79"/>
      <c r="U59" s="79"/>
      <c r="V59" s="79"/>
    </row>
    <row r="60" spans="1:22" ht="15.75" customHeight="1" x14ac:dyDescent="0.15">
      <c r="A60" s="58"/>
      <c r="B60" s="59"/>
      <c r="C60" s="169" t="s">
        <v>119</v>
      </c>
      <c r="D60" s="165"/>
      <c r="E60" s="165"/>
      <c r="F60" s="165"/>
      <c r="G60" s="165"/>
      <c r="H60" s="165"/>
      <c r="I60" s="86"/>
      <c r="J60" s="88" t="s">
        <v>120</v>
      </c>
      <c r="K60" s="79">
        <v>3285867</v>
      </c>
      <c r="L60" s="79">
        <v>3026828</v>
      </c>
      <c r="M60" s="79">
        <v>3087786</v>
      </c>
      <c r="N60" s="79">
        <v>2950701</v>
      </c>
      <c r="O60" s="79">
        <v>2842349</v>
      </c>
      <c r="P60" s="79">
        <v>2719601</v>
      </c>
      <c r="Q60" s="79">
        <v>2589274</v>
      </c>
      <c r="R60" s="79">
        <v>2455934</v>
      </c>
      <c r="S60" s="79">
        <v>2328336</v>
      </c>
      <c r="T60" s="79">
        <v>2210391</v>
      </c>
      <c r="U60" s="79">
        <v>2105281</v>
      </c>
      <c r="V60" s="79">
        <v>2016118</v>
      </c>
    </row>
    <row r="61" spans="1:22" ht="15.75" customHeight="1" x14ac:dyDescent="0.15">
      <c r="A61" s="2" t="s">
        <v>121</v>
      </c>
      <c r="B61" s="2"/>
      <c r="D61" s="94"/>
      <c r="I61" s="3"/>
      <c r="J61" s="2"/>
      <c r="L61" s="95">
        <f t="shared" ref="L61" si="18">M61</f>
        <v>0</v>
      </c>
      <c r="V61" s="3" t="s">
        <v>122</v>
      </c>
    </row>
    <row r="62" spans="1:22" ht="15.75" customHeight="1" x14ac:dyDescent="0.15">
      <c r="A62" s="96"/>
      <c r="B62" s="6"/>
      <c r="C62" s="6"/>
      <c r="D62" s="97"/>
      <c r="E62" s="6"/>
      <c r="F62" s="6"/>
      <c r="G62" s="6"/>
      <c r="H62" s="7" t="s">
        <v>123</v>
      </c>
      <c r="I62" s="7"/>
      <c r="J62" s="98"/>
      <c r="K62" s="9" t="s">
        <v>2</v>
      </c>
      <c r="L62" s="9" t="s">
        <v>3</v>
      </c>
      <c r="M62" s="9" t="s">
        <v>124</v>
      </c>
      <c r="N62" s="117" t="s">
        <v>5</v>
      </c>
      <c r="O62" s="117" t="s">
        <v>6</v>
      </c>
      <c r="P62" s="117" t="s">
        <v>7</v>
      </c>
      <c r="Q62" s="117" t="s">
        <v>8</v>
      </c>
      <c r="R62" s="117" t="s">
        <v>9</v>
      </c>
      <c r="S62" s="117" t="s">
        <v>10</v>
      </c>
      <c r="T62" s="117" t="s">
        <v>11</v>
      </c>
      <c r="U62" s="117" t="s">
        <v>12</v>
      </c>
      <c r="V62" s="117" t="s">
        <v>13</v>
      </c>
    </row>
    <row r="63" spans="1:22" ht="30" customHeight="1" x14ac:dyDescent="0.15">
      <c r="A63" s="99"/>
      <c r="B63" s="13"/>
      <c r="C63" s="13" t="s">
        <v>14</v>
      </c>
      <c r="D63" s="13"/>
      <c r="E63" s="13" t="s">
        <v>15</v>
      </c>
      <c r="F63" s="13"/>
      <c r="G63" s="13"/>
      <c r="H63" s="13"/>
      <c r="I63" s="100"/>
      <c r="J63" s="101"/>
      <c r="K63" s="15" t="s">
        <v>16</v>
      </c>
      <c r="L63" s="15" t="s">
        <v>17</v>
      </c>
      <c r="M63" s="102" t="s">
        <v>4</v>
      </c>
      <c r="N63" s="118"/>
      <c r="O63" s="118"/>
      <c r="P63" s="118"/>
      <c r="Q63" s="118"/>
      <c r="R63" s="118"/>
      <c r="S63" s="118"/>
      <c r="T63" s="118"/>
      <c r="U63" s="118"/>
      <c r="V63" s="118"/>
    </row>
    <row r="64" spans="1:22" ht="15.75" customHeight="1" x14ac:dyDescent="0.15">
      <c r="A64" s="103"/>
      <c r="B64" s="82"/>
      <c r="C64" s="135" t="s">
        <v>125</v>
      </c>
      <c r="D64" s="135"/>
      <c r="E64" s="135"/>
      <c r="F64" s="135"/>
      <c r="G64" s="104"/>
      <c r="H64" s="104"/>
      <c r="I64" s="87"/>
      <c r="J64" s="105"/>
      <c r="K64" s="106">
        <v>155249</v>
      </c>
      <c r="L64" s="106">
        <v>185143</v>
      </c>
      <c r="M64" s="106">
        <v>124635</v>
      </c>
      <c r="N64" s="106">
        <v>172231</v>
      </c>
      <c r="O64" s="106">
        <v>156853</v>
      </c>
      <c r="P64" s="106">
        <v>182985</v>
      </c>
      <c r="Q64" s="106">
        <v>190187</v>
      </c>
      <c r="R64" s="106">
        <v>189923</v>
      </c>
      <c r="S64" s="106">
        <v>188795</v>
      </c>
      <c r="T64" s="106">
        <v>188296</v>
      </c>
      <c r="U64" s="106">
        <v>175494</v>
      </c>
      <c r="V64" s="106">
        <v>151191</v>
      </c>
    </row>
    <row r="65" spans="1:22" ht="15.75" customHeight="1" x14ac:dyDescent="0.15">
      <c r="A65" s="107"/>
      <c r="B65" s="108"/>
      <c r="C65" s="108"/>
      <c r="D65" s="109"/>
      <c r="E65" s="108"/>
      <c r="F65" s="110"/>
      <c r="G65" s="168" t="s">
        <v>126</v>
      </c>
      <c r="H65" s="123"/>
      <c r="I65" s="123"/>
      <c r="J65" s="124"/>
      <c r="K65" s="106">
        <f>K64-K66</f>
        <v>154874</v>
      </c>
      <c r="L65" s="106">
        <f t="shared" ref="L65:V65" si="19">L64-L66</f>
        <v>184768</v>
      </c>
      <c r="M65" s="106">
        <f t="shared" si="19"/>
        <v>124260</v>
      </c>
      <c r="N65" s="106">
        <f t="shared" si="19"/>
        <v>171856</v>
      </c>
      <c r="O65" s="106">
        <f t="shared" si="19"/>
        <v>156478</v>
      </c>
      <c r="P65" s="106">
        <f t="shared" si="19"/>
        <v>182610</v>
      </c>
      <c r="Q65" s="106">
        <f t="shared" si="19"/>
        <v>189812</v>
      </c>
      <c r="R65" s="106">
        <f t="shared" si="19"/>
        <v>189548</v>
      </c>
      <c r="S65" s="106">
        <f t="shared" si="19"/>
        <v>188420</v>
      </c>
      <c r="T65" s="106">
        <f t="shared" si="19"/>
        <v>187921</v>
      </c>
      <c r="U65" s="106">
        <f t="shared" si="19"/>
        <v>175119</v>
      </c>
      <c r="V65" s="106">
        <f t="shared" si="19"/>
        <v>150816</v>
      </c>
    </row>
    <row r="66" spans="1:22" ht="15.75" customHeight="1" x14ac:dyDescent="0.15">
      <c r="A66" s="111"/>
      <c r="B66" s="112"/>
      <c r="C66" s="108"/>
      <c r="D66" s="109"/>
      <c r="E66" s="108"/>
      <c r="F66" s="110"/>
      <c r="G66" s="168" t="s">
        <v>127</v>
      </c>
      <c r="H66" s="123"/>
      <c r="I66" s="123"/>
      <c r="J66" s="124"/>
      <c r="K66" s="106">
        <v>375</v>
      </c>
      <c r="L66" s="106">
        <v>375</v>
      </c>
      <c r="M66" s="106">
        <v>375</v>
      </c>
      <c r="N66" s="106">
        <v>375</v>
      </c>
      <c r="O66" s="106">
        <v>375</v>
      </c>
      <c r="P66" s="106">
        <v>375</v>
      </c>
      <c r="Q66" s="106">
        <v>375</v>
      </c>
      <c r="R66" s="106">
        <v>375</v>
      </c>
      <c r="S66" s="106">
        <v>375</v>
      </c>
      <c r="T66" s="106">
        <v>375</v>
      </c>
      <c r="U66" s="106">
        <v>375</v>
      </c>
      <c r="V66" s="106">
        <v>375</v>
      </c>
    </row>
    <row r="67" spans="1:22" ht="15.75" customHeight="1" x14ac:dyDescent="0.15">
      <c r="A67" s="103"/>
      <c r="B67" s="82"/>
      <c r="C67" s="135" t="s">
        <v>128</v>
      </c>
      <c r="D67" s="135"/>
      <c r="E67" s="135"/>
      <c r="F67" s="135"/>
      <c r="G67" s="104"/>
      <c r="H67" s="104"/>
      <c r="I67" s="87"/>
      <c r="J67" s="105"/>
      <c r="K67" s="106">
        <v>39784</v>
      </c>
      <c r="L67" s="106">
        <v>50610</v>
      </c>
      <c r="M67" s="106">
        <v>64093</v>
      </c>
      <c r="N67" s="106">
        <v>27769</v>
      </c>
      <c r="O67" s="106">
        <v>37055</v>
      </c>
      <c r="P67" s="106">
        <v>23270</v>
      </c>
      <c r="Q67" s="106">
        <v>20050</v>
      </c>
      <c r="R67" s="106">
        <v>19967</v>
      </c>
      <c r="S67" s="106">
        <v>14391</v>
      </c>
      <c r="T67" s="106">
        <v>2332</v>
      </c>
      <c r="U67" s="106">
        <v>2041</v>
      </c>
      <c r="V67" s="106">
        <v>1749</v>
      </c>
    </row>
    <row r="68" spans="1:22" ht="15.75" customHeight="1" x14ac:dyDescent="0.15">
      <c r="A68" s="107"/>
      <c r="B68" s="108"/>
      <c r="C68" s="108"/>
      <c r="D68" s="109"/>
      <c r="E68" s="108"/>
      <c r="F68" s="110"/>
      <c r="G68" s="168" t="s">
        <v>126</v>
      </c>
      <c r="H68" s="123"/>
      <c r="I68" s="123"/>
      <c r="J68" s="124"/>
      <c r="K68" s="106">
        <v>24419</v>
      </c>
      <c r="L68" s="106">
        <v>24520</v>
      </c>
      <c r="M68" s="106">
        <v>23528</v>
      </c>
      <c r="N68" s="106">
        <v>18080</v>
      </c>
      <c r="O68" s="106">
        <v>10040</v>
      </c>
      <c r="P68" s="106">
        <v>5827</v>
      </c>
      <c r="Q68" s="106">
        <v>4194</v>
      </c>
      <c r="R68" s="106">
        <v>2916</v>
      </c>
      <c r="S68" s="106">
        <v>2624</v>
      </c>
      <c r="T68" s="106">
        <v>2332</v>
      </c>
      <c r="U68" s="106">
        <v>2041</v>
      </c>
      <c r="V68" s="106">
        <v>1749</v>
      </c>
    </row>
    <row r="69" spans="1:22" ht="15.75" customHeight="1" x14ac:dyDescent="0.15">
      <c r="A69" s="111"/>
      <c r="B69" s="112"/>
      <c r="C69" s="112"/>
      <c r="D69" s="113"/>
      <c r="E69" s="112"/>
      <c r="F69" s="101"/>
      <c r="G69" s="168" t="s">
        <v>127</v>
      </c>
      <c r="H69" s="123"/>
      <c r="I69" s="123"/>
      <c r="J69" s="124"/>
      <c r="K69" s="106">
        <f>K67-K68</f>
        <v>15365</v>
      </c>
      <c r="L69" s="106">
        <f t="shared" ref="L69:V69" si="20">L67-L68</f>
        <v>26090</v>
      </c>
      <c r="M69" s="106">
        <f t="shared" si="20"/>
        <v>40565</v>
      </c>
      <c r="N69" s="106">
        <f t="shared" si="20"/>
        <v>9689</v>
      </c>
      <c r="O69" s="106">
        <f t="shared" si="20"/>
        <v>27015</v>
      </c>
      <c r="P69" s="106">
        <f t="shared" si="20"/>
        <v>17443</v>
      </c>
      <c r="Q69" s="106">
        <f t="shared" si="20"/>
        <v>15856</v>
      </c>
      <c r="R69" s="106">
        <f t="shared" si="20"/>
        <v>17051</v>
      </c>
      <c r="S69" s="106">
        <f t="shared" si="20"/>
        <v>11767</v>
      </c>
      <c r="T69" s="106">
        <f t="shared" si="20"/>
        <v>0</v>
      </c>
      <c r="U69" s="106">
        <f t="shared" si="20"/>
        <v>0</v>
      </c>
      <c r="V69" s="106">
        <f t="shared" si="20"/>
        <v>0</v>
      </c>
    </row>
    <row r="70" spans="1:22" x14ac:dyDescent="0.15">
      <c r="A70" s="114"/>
      <c r="B70" s="104"/>
      <c r="C70" s="170" t="s">
        <v>129</v>
      </c>
      <c r="D70" s="123"/>
      <c r="E70" s="123"/>
      <c r="F70" s="123"/>
      <c r="G70" s="104"/>
      <c r="H70" s="104"/>
      <c r="I70" s="87"/>
      <c r="J70" s="105"/>
      <c r="K70" s="106">
        <f>K64+K67</f>
        <v>195033</v>
      </c>
      <c r="L70" s="106">
        <f t="shared" ref="L70:V70" si="21">L64+L67</f>
        <v>235753</v>
      </c>
      <c r="M70" s="106">
        <f t="shared" si="21"/>
        <v>188728</v>
      </c>
      <c r="N70" s="106">
        <f t="shared" si="21"/>
        <v>200000</v>
      </c>
      <c r="O70" s="106">
        <f t="shared" si="21"/>
        <v>193908</v>
      </c>
      <c r="P70" s="106">
        <f t="shared" si="21"/>
        <v>206255</v>
      </c>
      <c r="Q70" s="106">
        <f t="shared" si="21"/>
        <v>210237</v>
      </c>
      <c r="R70" s="106">
        <f t="shared" si="21"/>
        <v>209890</v>
      </c>
      <c r="S70" s="106">
        <f t="shared" si="21"/>
        <v>203186</v>
      </c>
      <c r="T70" s="106">
        <f t="shared" si="21"/>
        <v>190628</v>
      </c>
      <c r="U70" s="106">
        <f t="shared" si="21"/>
        <v>177535</v>
      </c>
      <c r="V70" s="106">
        <f t="shared" si="21"/>
        <v>152940</v>
      </c>
    </row>
  </sheetData>
  <mergeCells count="140">
    <mergeCell ref="C42:F42"/>
    <mergeCell ref="C43:F43"/>
    <mergeCell ref="C44:I44"/>
    <mergeCell ref="G66:J66"/>
    <mergeCell ref="C67:F67"/>
    <mergeCell ref="G68:J68"/>
    <mergeCell ref="G69:J69"/>
    <mergeCell ref="R49:R50"/>
    <mergeCell ref="S49:S50"/>
    <mergeCell ref="C70:F70"/>
    <mergeCell ref="S62:S63"/>
    <mergeCell ref="T62:T63"/>
    <mergeCell ref="C55:H55"/>
    <mergeCell ref="C56:H56"/>
    <mergeCell ref="C57:H57"/>
    <mergeCell ref="C58:G58"/>
    <mergeCell ref="H58:J58"/>
    <mergeCell ref="C59:H59"/>
    <mergeCell ref="U62:U63"/>
    <mergeCell ref="V62:V63"/>
    <mergeCell ref="C64:F64"/>
    <mergeCell ref="G65:J65"/>
    <mergeCell ref="C60:H60"/>
    <mergeCell ref="N62:N63"/>
    <mergeCell ref="O62:O63"/>
    <mergeCell ref="P62:P63"/>
    <mergeCell ref="Q62:Q63"/>
    <mergeCell ref="R62:R63"/>
    <mergeCell ref="C53:I53"/>
    <mergeCell ref="C54:G54"/>
    <mergeCell ref="H54:J54"/>
    <mergeCell ref="M51:M52"/>
    <mergeCell ref="N51:N52"/>
    <mergeCell ref="O51:O52"/>
    <mergeCell ref="P51:P52"/>
    <mergeCell ref="Q51:Q52"/>
    <mergeCell ref="R51:R52"/>
    <mergeCell ref="K47:K48"/>
    <mergeCell ref="L47:L48"/>
    <mergeCell ref="U49:U50"/>
    <mergeCell ref="V49:V50"/>
    <mergeCell ref="P49:P50"/>
    <mergeCell ref="Q49:Q50"/>
    <mergeCell ref="A51:A52"/>
    <mergeCell ref="B51:B52"/>
    <mergeCell ref="C51:I52"/>
    <mergeCell ref="J51:J52"/>
    <mergeCell ref="K51:K52"/>
    <mergeCell ref="L51:L52"/>
    <mergeCell ref="M49:M50"/>
    <mergeCell ref="N49:N50"/>
    <mergeCell ref="O49:O50"/>
    <mergeCell ref="U51:U52"/>
    <mergeCell ref="V51:V52"/>
    <mergeCell ref="S51:S52"/>
    <mergeCell ref="T51:T52"/>
    <mergeCell ref="S47:S48"/>
    <mergeCell ref="T47:T48"/>
    <mergeCell ref="T49:T50"/>
    <mergeCell ref="E35:J35"/>
    <mergeCell ref="E36:J36"/>
    <mergeCell ref="E37:J37"/>
    <mergeCell ref="B22:B30"/>
    <mergeCell ref="E22:I22"/>
    <mergeCell ref="E23:J23"/>
    <mergeCell ref="U47:U48"/>
    <mergeCell ref="V47:V48"/>
    <mergeCell ref="A49:A50"/>
    <mergeCell ref="C49:F50"/>
    <mergeCell ref="I49:I50"/>
    <mergeCell ref="J49:J50"/>
    <mergeCell ref="K49:K50"/>
    <mergeCell ref="L49:L50"/>
    <mergeCell ref="M47:M48"/>
    <mergeCell ref="N47:N48"/>
    <mergeCell ref="O47:O48"/>
    <mergeCell ref="P47:P48"/>
    <mergeCell ref="Q47:Q48"/>
    <mergeCell ref="R47:R48"/>
    <mergeCell ref="A47:A48"/>
    <mergeCell ref="C47:F48"/>
    <mergeCell ref="I47:I48"/>
    <mergeCell ref="J47:J48"/>
    <mergeCell ref="E28:J28"/>
    <mergeCell ref="E29:J29"/>
    <mergeCell ref="G19:J19"/>
    <mergeCell ref="F20:J20"/>
    <mergeCell ref="E21:F21"/>
    <mergeCell ref="H21:I21"/>
    <mergeCell ref="A45:A46"/>
    <mergeCell ref="C45:F45"/>
    <mergeCell ref="G45:I45"/>
    <mergeCell ref="C46:F46"/>
    <mergeCell ref="G46:I46"/>
    <mergeCell ref="E38:F38"/>
    <mergeCell ref="H38:I38"/>
    <mergeCell ref="C39:F39"/>
    <mergeCell ref="H39:I39"/>
    <mergeCell ref="C40:F40"/>
    <mergeCell ref="A22:A38"/>
    <mergeCell ref="C41:H41"/>
    <mergeCell ref="G43:I43"/>
    <mergeCell ref="B31:B37"/>
    <mergeCell ref="E31:I31"/>
    <mergeCell ref="E32:J32"/>
    <mergeCell ref="G33:J33"/>
    <mergeCell ref="E34:I34"/>
    <mergeCell ref="E30:J30"/>
    <mergeCell ref="V2:V3"/>
    <mergeCell ref="A4:A21"/>
    <mergeCell ref="B4:B11"/>
    <mergeCell ref="D4:I4"/>
    <mergeCell ref="E5:I5"/>
    <mergeCell ref="F6:J6"/>
    <mergeCell ref="F7:I7"/>
    <mergeCell ref="M2:M3"/>
    <mergeCell ref="N2:N3"/>
    <mergeCell ref="O2:O3"/>
    <mergeCell ref="P2:P3"/>
    <mergeCell ref="Q2:Q3"/>
    <mergeCell ref="R2:R3"/>
    <mergeCell ref="B12:B20"/>
    <mergeCell ref="D12:I12"/>
    <mergeCell ref="E13:J13"/>
    <mergeCell ref="F14:J14"/>
    <mergeCell ref="G15:J15"/>
    <mergeCell ref="F16:J16"/>
    <mergeCell ref="E24:J24"/>
    <mergeCell ref="E25:J25"/>
    <mergeCell ref="E26:J26"/>
    <mergeCell ref="E27:J27"/>
    <mergeCell ref="S2:S3"/>
    <mergeCell ref="T2:T3"/>
    <mergeCell ref="U2:U3"/>
    <mergeCell ref="E17:J17"/>
    <mergeCell ref="F18:J18"/>
    <mergeCell ref="F8:J8"/>
    <mergeCell ref="E9:J9"/>
    <mergeCell ref="F10:J10"/>
    <mergeCell ref="F11:J11"/>
  </mergeCells>
  <phoneticPr fontId="1"/>
  <pageMargins left="0.70866141732283472" right="0.70866141732283472" top="0.94488188976377963" bottom="0.74803149606299213" header="0.70866141732283472" footer="0.31496062992125984"/>
  <pageSetup paperSize="9" scale="59" orientation="landscape" r:id="rId1"/>
  <headerFooter>
    <oddHeader>&amp;L&amp;9（法非適用企業）&amp;C&amp;14収支計画（公共）</oddHeader>
  </headerFooter>
  <rowBreaks count="1" manualBreakCount="1">
    <brk id="3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収支計画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hbis</dc:creator>
  <cp:lastModifiedBy>hbis</cp:lastModifiedBy>
  <cp:lastPrinted>2017-03-28T06:54:32Z</cp:lastPrinted>
  <dcterms:created xsi:type="dcterms:W3CDTF">2017-03-16T08:47:54Z</dcterms:created>
  <dcterms:modified xsi:type="dcterms:W3CDTF">2017-03-28T06:54:40Z</dcterms:modified>
</cp:coreProperties>
</file>