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gndc02\倶知安町\水道課\02上水道\01係共有\経営比較分析表\R6年度決算経営比較分析表\20260225（再提出・修正用）\"/>
    </mc:Choice>
  </mc:AlternateContent>
  <xr:revisionPtr revIDLastSave="0" documentId="13_ncr:1_{1A17E18C-07F3-45D1-A5B2-770702B8CDC4}" xr6:coauthVersionLast="47" xr6:coauthVersionMax="47" xr10:uidLastSave="{00000000-0000-0000-0000-000000000000}"/>
  <workbookProtection workbookAlgorithmName="SHA-512" workbookHashValue="i5+oc+zxOcsR9NqjoBK7EiwR8NkLZMkWuV/hXS65kpB+Me6vgFBZRbNjH4YV4XIU79nif6oqraul2Q09Fg2hfg==" workbookSaltValue="oOE4D4fjRUQAItH3GLiGpw==" workbookSpinCount="100000" lockStructure="1"/>
  <bookViews>
    <workbookView xWindow="-120" yWindow="-120" windowWidth="20730" windowHeight="110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<sst xmlns="http://schemas.openxmlformats.org/spreadsheetml/2006/main" count="228" uniqueCount="113">
  <si>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</si>
  <si>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</si>
  <si>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</si>
  <si>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</si>
  <si>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</si>
  <si>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</si>
  <si>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</si>
  <si>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</si>
  <si>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</si>
  <si>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</si>
  <si>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</si>
  <si>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</si>
  <si>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</si>
  <si>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</si>
  <si>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</si>
  <si>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</si>
  <si>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</si>
  <si>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</si>
  <si>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</si>
  <si>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</si>
  <si>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</si>
  <si>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</si>
  <si>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</si>
  <si>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</si>
  <si>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</si>
  <si>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</si>
  <si>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</si>
  <si>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</si>
  <si>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</si>
  <si>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</si>
  <si>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</si>
  <si>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</si>
  <si>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</si>
  <si>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</si>
  <si>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</si>
  <si>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</si>
  <si>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</si>
  <si>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</si>
  <si>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</si>
  <si>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</si>
  <si>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</si>
  <si>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</si>
  <si>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</si>
  <si>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</si>
  <si>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</si>
  <si>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</si>
  <si>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</si>
  <si>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</si>
  <si>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</si>
  <si>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</si>
  <si>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</si>
  <si>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</si>
  <si>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</si>
  <si>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</si>
  <si>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</si>
  <si>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</si>
  <si>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</si>
  <si>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</si>
  <si>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</si>
  <si>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</si>
  <si>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</si>
  <si>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</si>
  <si>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</si>
  <si>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</si>
  <si>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</si>
  <si>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</si>
  <si>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</si>
  <si>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</si>
  <si>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</si>
  <si>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</si>
  <si>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</si>
  <si>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</si>
  <si>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</si>
  <si>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</si>
  <si>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</si>
  <si>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</si>
  <si>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</si>
  <si>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</si>
  <si>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</si>
  <si>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</si>
  <si>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</si>
  <si>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</si>
  <si>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</si>
  <si>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</si>
  <si>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</si>
  <si>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</si>
  <si>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</si>
  <si>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</si>
  <si>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</si>
  <si>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</si>
  <si>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</si>
  <si>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</si>
  <si>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倶知安町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</si>
  <si>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</si>
  <si>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</si>
  <si>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</si>
  <si>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</si>
  <si>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</si>
  <si>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</si>
  <si>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</si>
  <si>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</si>
  <si>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</si>
  <si>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</si>
  <si>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</si>
  <si>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</si>
  <si>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</si>
  <si>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</si>
  <si>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</si>
  <si>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</si>
  <si>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</si>
  <si>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本町の水道管路は、昭和40年代後半に大量に整備したものが更新時期を迎えており、管路の老朽化は上昇傾向となっております。
　令和6年度においては、老朽管の更新も継続しておりますが管路経年化率を減少させるまで至っておりません。
 今後は基幹管路及び重要幹線ルートから優先的に耐震管路へ更新し、管路経年化率の減少と管路更新率の向上に取り組んで参ります。</t>
    <rPh sb="1" eb="3">
      <t>ホンチョウ</t>
    </rPh>
    <rPh sb="4" eb="6">
      <t>スイドウ</t>
    </rPh>
    <rPh sb="6" eb="8">
      <t>カンロ</t>
    </rPh>
    <rPh sb="10" eb="12">
      <t>ショウワ</t>
    </rPh>
    <rPh sb="14" eb="16">
      <t>ネンダイ</t>
    </rPh>
    <rPh sb="16" eb="18">
      <t>コウハン</t>
    </rPh>
    <rPh sb="19" eb="21">
      <t>タイリョウ</t>
    </rPh>
    <rPh sb="22" eb="24">
      <t>セイビ</t>
    </rPh>
    <rPh sb="29" eb="31">
      <t>コウシン</t>
    </rPh>
    <rPh sb="31" eb="33">
      <t>ジキ</t>
    </rPh>
    <rPh sb="34" eb="35">
      <t>ムカ</t>
    </rPh>
    <rPh sb="40" eb="42">
      <t>カンロ</t>
    </rPh>
    <rPh sb="43" eb="46">
      <t>ロウキュウカ</t>
    </rPh>
    <rPh sb="47" eb="48">
      <t>ウエ</t>
    </rPh>
    <rPh sb="48" eb="49">
      <t>ノボ</t>
    </rPh>
    <rPh sb="49" eb="51">
      <t>ケイコウ</t>
    </rPh>
    <rPh sb="62" eb="64">
      <t>レイワ</t>
    </rPh>
    <rPh sb="65" eb="66">
      <t>ネン</t>
    </rPh>
    <rPh sb="66" eb="67">
      <t>ド</t>
    </rPh>
    <rPh sb="73" eb="75">
      <t>ロウキュウ</t>
    </rPh>
    <rPh sb="75" eb="76">
      <t>カン</t>
    </rPh>
    <rPh sb="77" eb="79">
      <t>コウシン</t>
    </rPh>
    <rPh sb="80" eb="82">
      <t>ケイゾク</t>
    </rPh>
    <rPh sb="89" eb="91">
      <t>カンロ</t>
    </rPh>
    <rPh sb="91" eb="93">
      <t>ケイネン</t>
    </rPh>
    <rPh sb="93" eb="94">
      <t>カ</t>
    </rPh>
    <rPh sb="94" eb="95">
      <t>リツ</t>
    </rPh>
    <rPh sb="96" eb="98">
      <t>ゲンショウ</t>
    </rPh>
    <rPh sb="103" eb="104">
      <t>イタ</t>
    </rPh>
    <rPh sb="114" eb="116">
      <t>コンゴ</t>
    </rPh>
    <rPh sb="117" eb="119">
      <t>キカン</t>
    </rPh>
    <rPh sb="119" eb="121">
      <t>カンロ</t>
    </rPh>
    <rPh sb="121" eb="122">
      <t>オヨ</t>
    </rPh>
    <rPh sb="123" eb="125">
      <t>ジュウヨウ</t>
    </rPh>
    <rPh sb="125" eb="127">
      <t>カンセン</t>
    </rPh>
    <rPh sb="132" eb="134">
      <t>ユウセン</t>
    </rPh>
    <rPh sb="134" eb="135">
      <t>テキ</t>
    </rPh>
    <rPh sb="136" eb="138">
      <t>タイシン</t>
    </rPh>
    <rPh sb="138" eb="140">
      <t>カンロ</t>
    </rPh>
    <rPh sb="141" eb="143">
      <t>コウシン</t>
    </rPh>
    <rPh sb="145" eb="147">
      <t>カンロ</t>
    </rPh>
    <rPh sb="147" eb="149">
      <t>ケイネン</t>
    </rPh>
    <rPh sb="149" eb="150">
      <t>カ</t>
    </rPh>
    <rPh sb="150" eb="151">
      <t>リツ</t>
    </rPh>
    <rPh sb="152" eb="154">
      <t>ゲンショウ</t>
    </rPh>
    <rPh sb="155" eb="157">
      <t>カンロ</t>
    </rPh>
    <rPh sb="157" eb="159">
      <t>コウシン</t>
    </rPh>
    <rPh sb="159" eb="160">
      <t>リツ</t>
    </rPh>
    <rPh sb="161" eb="163">
      <t>コウジョウ</t>
    </rPh>
    <rPh sb="164" eb="165">
      <t>ト</t>
    </rPh>
    <rPh sb="166" eb="167">
      <t>ク</t>
    </rPh>
    <rPh sb="169" eb="170">
      <t>マイ</t>
    </rPh>
    <phoneticPr fontId="4"/>
  </si>
  <si>
    <t>1)健全性について
　経常収支比率は100％を上回っており、累積欠損金が発生もなく健全経営と言えます。
　給水収益は伸び続けている一方で、資材費や電気料、人件費などの費用の高騰が継続しているため、流動比率の推移を注視していきます。
　また、企業債残高対給水収益比率は、給水需要の増加に対応するための拡張事業を継続的に実施しているため、類似団体平均値に比べ大幅に上回っています。健全経営を維持していくためには検討が必要です。
２）効率性について
　給水原価は類似団体平均値を下回っています。水道経営をとりまく環境は、経費等の高騰や施設の老朽化をはじめとする社会情勢のほか、本町では給水需要の増加も加わり、これまでの低料金で水を供給することが厳しさを増しているため、値上げを検討します。併せて料金回収率経費削減についても検討し、高い施設利用維持や漏水の解消なで、様々な観点から効率的な運用に努めます。</t>
    <rPh sb="2" eb="5">
      <t>ケンゼンセイ</t>
    </rPh>
    <rPh sb="11" eb="13">
      <t>ケイジョウ</t>
    </rPh>
    <rPh sb="13" eb="15">
      <t>シュウシ</t>
    </rPh>
    <rPh sb="15" eb="17">
      <t>ヒリツ</t>
    </rPh>
    <rPh sb="23" eb="24">
      <t>ウエ</t>
    </rPh>
    <rPh sb="24" eb="25">
      <t>マワ</t>
    </rPh>
    <rPh sb="30" eb="32">
      <t>ルイセキ</t>
    </rPh>
    <rPh sb="32" eb="34">
      <t>ケッソン</t>
    </rPh>
    <rPh sb="34" eb="35">
      <t>キン</t>
    </rPh>
    <rPh sb="36" eb="38">
      <t>ハッセイ</t>
    </rPh>
    <rPh sb="41" eb="43">
      <t>ケンゼン</t>
    </rPh>
    <rPh sb="43" eb="45">
      <t>ケイエイ</t>
    </rPh>
    <rPh sb="46" eb="47">
      <t>イ</t>
    </rPh>
    <rPh sb="53" eb="55">
      <t>キュウスイ</t>
    </rPh>
    <rPh sb="55" eb="57">
      <t>シュウエキ</t>
    </rPh>
    <rPh sb="58" eb="59">
      <t>ノ</t>
    </rPh>
    <rPh sb="60" eb="61">
      <t>ツヅ</t>
    </rPh>
    <rPh sb="65" eb="67">
      <t>イッポウ</t>
    </rPh>
    <rPh sb="69" eb="71">
      <t>シザイ</t>
    </rPh>
    <rPh sb="71" eb="72">
      <t>ヒ</t>
    </rPh>
    <rPh sb="73" eb="76">
      <t>デンキリョウ</t>
    </rPh>
    <rPh sb="77" eb="80">
      <t>ジンケンヒ</t>
    </rPh>
    <rPh sb="83" eb="85">
      <t>ヒヨウ</t>
    </rPh>
    <rPh sb="86" eb="88">
      <t>コウトウ</t>
    </rPh>
    <rPh sb="89" eb="91">
      <t>ケイゾク</t>
    </rPh>
    <rPh sb="98" eb="99">
      <t>ナガ</t>
    </rPh>
    <rPh sb="99" eb="100">
      <t>ドウ</t>
    </rPh>
    <rPh sb="100" eb="102">
      <t>ヒリツ</t>
    </rPh>
    <rPh sb="103" eb="105">
      <t>スイイ</t>
    </rPh>
    <rPh sb="106" eb="108">
      <t>チュウシ</t>
    </rPh>
    <rPh sb="120" eb="123">
      <t>キギョウサイ</t>
    </rPh>
    <rPh sb="123" eb="125">
      <t>ザンダカ</t>
    </rPh>
    <rPh sb="203" eb="205">
      <t>ケントウ</t>
    </rPh>
    <rPh sb="206" eb="208">
      <t>ヒツヨウ</t>
    </rPh>
    <rPh sb="214" eb="217">
      <t>コウリツセイ</t>
    </rPh>
    <rPh sb="223" eb="227">
      <t>キュウスイゲンカ</t>
    </rPh>
    <rPh sb="228" eb="229">
      <t>ルイ</t>
    </rPh>
    <rPh sb="229" eb="230">
      <t>ニ</t>
    </rPh>
    <rPh sb="230" eb="232">
      <t>ダンタイ</t>
    </rPh>
    <rPh sb="232" eb="235">
      <t>ヘイキンチ</t>
    </rPh>
    <rPh sb="236" eb="238">
      <t>シタマワ</t>
    </rPh>
    <rPh sb="244" eb="246">
      <t>スイドウ</t>
    </rPh>
    <rPh sb="246" eb="248">
      <t>ケイエイ</t>
    </rPh>
    <rPh sb="253" eb="255">
      <t>カンキョウ</t>
    </rPh>
    <rPh sb="257" eb="259">
      <t>ケイヒ</t>
    </rPh>
    <rPh sb="259" eb="260">
      <t>トウ</t>
    </rPh>
    <rPh sb="261" eb="263">
      <t>コウトウ</t>
    </rPh>
    <rPh sb="264" eb="266">
      <t>シセツ</t>
    </rPh>
    <rPh sb="267" eb="270">
      <t>ロウキュウカ</t>
    </rPh>
    <rPh sb="277" eb="279">
      <t>シャカイ</t>
    </rPh>
    <rPh sb="279" eb="281">
      <t>ジョウセイ</t>
    </rPh>
    <rPh sb="285" eb="287">
      <t>ホンチョウ</t>
    </rPh>
    <rPh sb="289" eb="291">
      <t>キュウスイ</t>
    </rPh>
    <rPh sb="291" eb="293">
      <t>ジュヨウ</t>
    </rPh>
    <rPh sb="294" eb="296">
      <t>ゾウカ</t>
    </rPh>
    <rPh sb="297" eb="298">
      <t>クワ</t>
    </rPh>
    <rPh sb="341" eb="342">
      <t>アワ</t>
    </rPh>
    <rPh sb="344" eb="346">
      <t>リョウキン</t>
    </rPh>
    <rPh sb="346" eb="349">
      <t>カイシュウリツ</t>
    </rPh>
    <rPh sb="349" eb="351">
      <t>ケイヒ</t>
    </rPh>
    <rPh sb="351" eb="353">
      <t>サクゲン</t>
    </rPh>
    <rPh sb="358" eb="360">
      <t>ケントウ</t>
    </rPh>
    <rPh sb="362" eb="363">
      <t>タカ</t>
    </rPh>
    <rPh sb="386" eb="389">
      <t>コウリツテキ</t>
    </rPh>
    <rPh sb="390" eb="392">
      <t>ウンヨウ</t>
    </rPh>
    <rPh sb="393" eb="394">
      <t>ツト</t>
    </rPh>
    <phoneticPr fontId="4"/>
  </si>
  <si>
    <t xml:space="preserve"> 本町はスキーリゾート地として国際的に人気があり、そのため開発行為が多く、またインバウンドで賑わっています。さらに新幹線駅の開業に向けて工事が進められています。
　リゾートの従業員や新幹線工事従事者が集まり、従業員用住居、アパートが増えているだけでなく交流人口も増え、水需要の増加に対するための拡張事業を進めています。
　こうして収入と支出の双方が増加していますが、給水収益は、冬期間での増加が限定的であるため拡張事業の効果を通年で発揮できていません｡加えて施設の老朽化が進むことで経営は厳しくなっています。そこで、水道料金を適正に改正し、施設の増設、更新を適切に取り進めていきます。</t>
    <rPh sb="1" eb="3">
      <t>ホンチョウ</t>
    </rPh>
    <rPh sb="11" eb="12">
      <t>チ</t>
    </rPh>
    <rPh sb="15" eb="17">
      <t>コクサイ</t>
    </rPh>
    <rPh sb="17" eb="18">
      <t>テキ</t>
    </rPh>
    <rPh sb="19" eb="21">
      <t>ニンキ</t>
    </rPh>
    <rPh sb="29" eb="31">
      <t>カイハツ</t>
    </rPh>
    <rPh sb="31" eb="33">
      <t>コウイ</t>
    </rPh>
    <rPh sb="34" eb="35">
      <t>オオ</t>
    </rPh>
    <rPh sb="46" eb="47">
      <t>ニギ</t>
    </rPh>
    <rPh sb="57" eb="60">
      <t>シンカンセン</t>
    </rPh>
    <rPh sb="60" eb="61">
      <t>エキ</t>
    </rPh>
    <rPh sb="62" eb="64">
      <t>カイギョウ</t>
    </rPh>
    <rPh sb="65" eb="66">
      <t>ム</t>
    </rPh>
    <rPh sb="68" eb="70">
      <t>コウジ</t>
    </rPh>
    <rPh sb="71" eb="72">
      <t>スス</t>
    </rPh>
    <rPh sb="87" eb="90">
      <t>ジュウギョウイン</t>
    </rPh>
    <rPh sb="91" eb="94">
      <t>シンカンセン</t>
    </rPh>
    <rPh sb="94" eb="96">
      <t>コウジ</t>
    </rPh>
    <rPh sb="100" eb="101">
      <t>アツ</t>
    </rPh>
    <rPh sb="104" eb="107">
      <t>ジュウギョウイン</t>
    </rPh>
    <rPh sb="107" eb="108">
      <t>ヨウ</t>
    </rPh>
    <rPh sb="108" eb="110">
      <t>ジュウキョ</t>
    </rPh>
    <rPh sb="116" eb="117">
      <t>フ</t>
    </rPh>
    <rPh sb="126" eb="128">
      <t>コウリュウ</t>
    </rPh>
    <rPh sb="128" eb="130">
      <t>ジンコウ</t>
    </rPh>
    <rPh sb="131" eb="132">
      <t>フ</t>
    </rPh>
    <rPh sb="165" eb="167">
      <t>シュウニュウ</t>
    </rPh>
    <rPh sb="205" eb="207">
      <t>カクチョウ</t>
    </rPh>
    <rPh sb="207" eb="209">
      <t>ジギョウ</t>
    </rPh>
    <rPh sb="210" eb="212">
      <t>コウカ</t>
    </rPh>
    <rPh sb="213" eb="215">
      <t>ツウネン</t>
    </rPh>
    <rPh sb="216" eb="218">
      <t>ハッキ</t>
    </rPh>
    <rPh sb="226" eb="227">
      <t>クワ</t>
    </rPh>
    <rPh sb="229" eb="231">
      <t>シセツ</t>
    </rPh>
    <rPh sb="232" eb="235">
      <t>ロウキュウカ</t>
    </rPh>
    <rPh sb="236" eb="237">
      <t>スス</t>
    </rPh>
    <rPh sb="241" eb="243">
      <t>ケイエイ</t>
    </rPh>
    <rPh sb="244" eb="245">
      <t>キビ</t>
    </rPh>
    <rPh sb="258" eb="260">
      <t>スイドウ</t>
    </rPh>
    <rPh sb="260" eb="262">
      <t>リョウキン</t>
    </rPh>
    <rPh sb="263" eb="265">
      <t>テキセイ</t>
    </rPh>
    <rPh sb="266" eb="268">
      <t>カイセイ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</si>
</sst>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0.39</c:v>
                </c:pt>
                <c:pt idx="1">
                  <c:v>0.39</c:v>
                </c:pt>
                <c:pt idx="2">
                  <c:v>0.87</c:v>
                </c:pt>
                <c:pt idx="3">
                  <c:v>2.1</c:v>
                </c:pt>
                <c:pt idx="4">
                  <c:v>1.87</c:v>
                </c:pt>
              </c:numCache>
            </c:numRef>
          </c:val>
          <c:extLst>
            <c:ext xmlns:c16="http://schemas.microsoft.com/office/drawing/2014/chart" uri="{C3380CC4-5D6E-409C-BE32-E72D297353CC}">
              <c16:uniqueId val="{00000000-A132-465B-8279-2333A8600EE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c:v>
                </c:pt>
                <c:pt idx="2">
                  <c:v>0.4</c:v>
                </c:pt>
                <c:pt idx="3">
                  <c:v>0.4</c:v>
                </c:pt>
                <c:pt idx="4">
                  <c:v>0.39</c:v>
                </c:pt>
              </c:numCache>
            </c:numRef>
          </c:val>
          <c:smooth val="0"/>
          <c:extLst>
            <c:ext xmlns:c16="http://schemas.microsoft.com/office/drawing/2014/chart" uri="{C3380CC4-5D6E-409C-BE32-E72D297353CC}">
              <c16:uniqueId val="{00000001-A132-465B-8279-2333A8600EE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121.58</c:v>
                </c:pt>
                <c:pt idx="1">
                  <c:v>105.84</c:v>
                </c:pt>
                <c:pt idx="2">
                  <c:v>105.32</c:v>
                </c:pt>
                <c:pt idx="3">
                  <c:v>122.63</c:v>
                </c:pt>
                <c:pt idx="4">
                  <c:v>124.27</c:v>
                </c:pt>
              </c:numCache>
            </c:numRef>
          </c:val>
          <c:extLst>
            <c:ext xmlns:c16="http://schemas.microsoft.com/office/drawing/2014/chart" uri="{C3380CC4-5D6E-409C-BE32-E72D297353CC}">
              <c16:uniqueId val="{00000000-7FF1-40B9-AFF1-440C7CFC1BE7}"/>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109.02</c:v>
                </c:pt>
                <c:pt idx="1">
                  <c:v>107.81</c:v>
                </c:pt>
                <c:pt idx="2">
                  <c:v>107.21</c:v>
                </c:pt>
                <c:pt idx="3">
                  <c:v>105.97</c:v>
                </c:pt>
                <c:pt idx="4">
                  <c:v>105.08</c:v>
                </c:pt>
              </c:numCache>
            </c:numRef>
          </c:val>
          <c:smooth val="0"/>
          <c:extLst>
            <c:ext xmlns:c16="http://schemas.microsoft.com/office/drawing/2014/chart" uri="{C3380CC4-5D6E-409C-BE32-E72D297353CC}">
              <c16:uniqueId val="{00000001-7FF1-40B9-AFF1-440C7CFC1BE7}"/>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53.36</c:v>
                </c:pt>
                <c:pt idx="1">
                  <c:v>53.51</c:v>
                </c:pt>
                <c:pt idx="2">
                  <c:v>52.04</c:v>
                </c:pt>
                <c:pt idx="3">
                  <c:v>47.84</c:v>
                </c:pt>
                <c:pt idx="4">
                  <c:v>38.369999999999997</c:v>
                </c:pt>
              </c:numCache>
            </c:numRef>
          </c:val>
          <c:extLst>
            <c:ext xmlns:c16="http://schemas.microsoft.com/office/drawing/2014/chart" uri="{C3380CC4-5D6E-409C-BE32-E72D297353CC}">
              <c16:uniqueId val="{00000000-B35D-4E3C-9E02-4F47289E6CC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49.39</c:v>
                </c:pt>
                <c:pt idx="1">
                  <c:v>50.75</c:v>
                </c:pt>
                <c:pt idx="2">
                  <c:v>51.72</c:v>
                </c:pt>
                <c:pt idx="3">
                  <c:v>52.27</c:v>
                </c:pt>
                <c:pt idx="4">
                  <c:v>52.87</c:v>
                </c:pt>
              </c:numCache>
            </c:numRef>
          </c:val>
          <c:smooth val="0"/>
          <c:extLst>
            <c:ext xmlns:c16="http://schemas.microsoft.com/office/drawing/2014/chart" uri="{C3380CC4-5D6E-409C-BE32-E72D297353CC}">
              <c16:uniqueId val="{00000001-B35D-4E3C-9E02-4F47289E6CC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28.49</c:v>
                </c:pt>
                <c:pt idx="1">
                  <c:v>28.09</c:v>
                </c:pt>
                <c:pt idx="2">
                  <c:v>33</c:v>
                </c:pt>
                <c:pt idx="3">
                  <c:v>40.36</c:v>
                </c:pt>
                <c:pt idx="4">
                  <c:v>41.63</c:v>
                </c:pt>
              </c:numCache>
            </c:numRef>
          </c:val>
          <c:extLst>
            <c:ext xmlns:c16="http://schemas.microsoft.com/office/drawing/2014/chart" uri="{C3380CC4-5D6E-409C-BE32-E72D297353CC}">
              <c16:uniqueId val="{00000000-7604-43FC-A9A8-DD3A0715E2D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18.57</c:v>
                </c:pt>
                <c:pt idx="1">
                  <c:v>21.14</c:v>
                </c:pt>
                <c:pt idx="2">
                  <c:v>22.12</c:v>
                </c:pt>
                <c:pt idx="3">
                  <c:v>25.67</c:v>
                </c:pt>
                <c:pt idx="4">
                  <c:v>26.86</c:v>
                </c:pt>
              </c:numCache>
            </c:numRef>
          </c:val>
          <c:smooth val="0"/>
          <c:extLst>
            <c:ext xmlns:c16="http://schemas.microsoft.com/office/drawing/2014/chart" uri="{C3380CC4-5D6E-409C-BE32-E72D297353CC}">
              <c16:uniqueId val="{00000001-7604-43FC-A9A8-DD3A0715E2D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91D-4646-AC29-69966CCE9BD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11</c:v>
                </c:pt>
                <c:pt idx="1">
                  <c:v>8.86</c:v>
                </c:pt>
                <c:pt idx="2">
                  <c:v>7.65</c:v>
                </c:pt>
                <c:pt idx="3">
                  <c:v>8.52</c:v>
                </c:pt>
                <c:pt idx="4">
                  <c:v>10.8</c:v>
                </c:pt>
              </c:numCache>
            </c:numRef>
          </c:val>
          <c:smooth val="0"/>
          <c:extLst>
            <c:ext xmlns:c16="http://schemas.microsoft.com/office/drawing/2014/chart" uri="{C3380CC4-5D6E-409C-BE32-E72D297353CC}">
              <c16:uniqueId val="{00000001-791D-4646-AC29-69966CCE9BD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238.24</c:v>
                </c:pt>
                <c:pt idx="1">
                  <c:v>512.9</c:v>
                </c:pt>
                <c:pt idx="2">
                  <c:v>653.28</c:v>
                </c:pt>
                <c:pt idx="3">
                  <c:v>875.55</c:v>
                </c:pt>
                <c:pt idx="4">
                  <c:v>1218.0899999999999</c:v>
                </c:pt>
              </c:numCache>
            </c:numRef>
          </c:val>
          <c:extLst>
            <c:ext xmlns:c16="http://schemas.microsoft.com/office/drawing/2014/chart" uri="{C3380CC4-5D6E-409C-BE32-E72D297353CC}">
              <c16:uniqueId val="{00000000-7B2D-4EEB-B9F5-788C55DB4B7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371.81</c:v>
                </c:pt>
                <c:pt idx="1">
                  <c:v>384.23</c:v>
                </c:pt>
                <c:pt idx="2">
                  <c:v>364.3</c:v>
                </c:pt>
                <c:pt idx="3">
                  <c:v>378.87</c:v>
                </c:pt>
                <c:pt idx="4">
                  <c:v>362.35</c:v>
                </c:pt>
              </c:numCache>
            </c:numRef>
          </c:val>
          <c:smooth val="0"/>
          <c:extLst>
            <c:ext xmlns:c16="http://schemas.microsoft.com/office/drawing/2014/chart" uri="{C3380CC4-5D6E-409C-BE32-E72D297353CC}">
              <c16:uniqueId val="{00000001-7B2D-4EEB-B9F5-788C55DB4B7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229.73</c:v>
                </c:pt>
                <c:pt idx="1">
                  <c:v>268.87</c:v>
                </c:pt>
                <c:pt idx="2">
                  <c:v>330.47</c:v>
                </c:pt>
                <c:pt idx="3">
                  <c:v>457.36</c:v>
                </c:pt>
                <c:pt idx="4">
                  <c:v>685.45</c:v>
                </c:pt>
              </c:numCache>
            </c:numRef>
          </c:val>
          <c:extLst>
            <c:ext xmlns:c16="http://schemas.microsoft.com/office/drawing/2014/chart" uri="{C3380CC4-5D6E-409C-BE32-E72D297353CC}">
              <c16:uniqueId val="{00000000-7406-400E-BACF-ED634FC63224}"/>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465.85</c:v>
                </c:pt>
                <c:pt idx="1">
                  <c:v>439.43</c:v>
                </c:pt>
                <c:pt idx="2">
                  <c:v>438.41</c:v>
                </c:pt>
                <c:pt idx="3">
                  <c:v>430.23</c:v>
                </c:pt>
                <c:pt idx="4">
                  <c:v>429.24</c:v>
                </c:pt>
              </c:numCache>
            </c:numRef>
          </c:val>
          <c:smooth val="0"/>
          <c:extLst>
            <c:ext xmlns:c16="http://schemas.microsoft.com/office/drawing/2014/chart" uri="{C3380CC4-5D6E-409C-BE32-E72D297353CC}">
              <c16:uniqueId val="{00000001-7406-400E-BACF-ED634FC63224}"/>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92.51</c:v>
                </c:pt>
                <c:pt idx="1">
                  <c:v>88.89</c:v>
                </c:pt>
                <c:pt idx="2">
                  <c:v>92.13</c:v>
                </c:pt>
                <c:pt idx="3">
                  <c:v>93.74</c:v>
                </c:pt>
                <c:pt idx="4">
                  <c:v>98.91</c:v>
                </c:pt>
              </c:numCache>
            </c:numRef>
          </c:val>
          <c:extLst>
            <c:ext xmlns:c16="http://schemas.microsoft.com/office/drawing/2014/chart" uri="{C3380CC4-5D6E-409C-BE32-E72D297353CC}">
              <c16:uniqueId val="{00000000-47DE-4D20-B150-96DF0BB56328}"/>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92.39</c:v>
                </c:pt>
                <c:pt idx="1">
                  <c:v>94.41</c:v>
                </c:pt>
                <c:pt idx="2">
                  <c:v>90.96</c:v>
                </c:pt>
                <c:pt idx="3">
                  <c:v>90.66</c:v>
                </c:pt>
                <c:pt idx="4">
                  <c:v>90.78</c:v>
                </c:pt>
              </c:numCache>
            </c:numRef>
          </c:val>
          <c:smooth val="0"/>
          <c:extLst>
            <c:ext xmlns:c16="http://schemas.microsoft.com/office/drawing/2014/chart" uri="{C3380CC4-5D6E-409C-BE32-E72D297353CC}">
              <c16:uniqueId val="{00000001-47DE-4D20-B150-96DF0BB56328}"/>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153.32</c:v>
                </c:pt>
                <c:pt idx="1">
                  <c:v>159.88</c:v>
                </c:pt>
                <c:pt idx="2">
                  <c:v>153.19</c:v>
                </c:pt>
                <c:pt idx="3">
                  <c:v>150.6</c:v>
                </c:pt>
                <c:pt idx="4">
                  <c:v>142.72</c:v>
                </c:pt>
              </c:numCache>
            </c:numRef>
          </c:val>
          <c:extLst>
            <c:ext xmlns:c16="http://schemas.microsoft.com/office/drawing/2014/chart" uri="{C3380CC4-5D6E-409C-BE32-E72D297353CC}">
              <c16:uniqueId val="{00000000-03BB-403A-BD5D-CF0650701238}"/>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192.98</c:v>
                </c:pt>
                <c:pt idx="1">
                  <c:v>192.13</c:v>
                </c:pt>
                <c:pt idx="2">
                  <c:v>197.04</c:v>
                </c:pt>
                <c:pt idx="3">
                  <c:v>199.33</c:v>
                </c:pt>
                <c:pt idx="4">
                  <c:v>202.75</c:v>
                </c:pt>
              </c:numCache>
            </c:numRef>
          </c:val>
          <c:smooth val="0"/>
          <c:extLst>
            <c:ext xmlns:c16="http://schemas.microsoft.com/office/drawing/2014/chart" uri="{C3380CC4-5D6E-409C-BE32-E72D297353CC}">
              <c16:uniqueId val="{00000001-03BB-403A-BD5D-CF0650701238}"/>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51.45</c:v>
                </c:pt>
                <c:pt idx="1">
                  <c:v>49.47</c:v>
                </c:pt>
                <c:pt idx="2">
                  <c:v>52.44</c:v>
                </c:pt>
                <c:pt idx="3">
                  <c:v>57.81</c:v>
                </c:pt>
                <c:pt idx="4">
                  <c:v>60.74</c:v>
                </c:pt>
              </c:numCache>
            </c:numRef>
          </c:val>
          <c:extLst>
            <c:ext xmlns:c16="http://schemas.microsoft.com/office/drawing/2014/chart" uri="{C3380CC4-5D6E-409C-BE32-E72D297353CC}">
              <c16:uniqueId val="{00000000-C1F0-40BB-8489-A057DF84EFE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54.43</c:v>
                </c:pt>
                <c:pt idx="1">
                  <c:v>53.87</c:v>
                </c:pt>
                <c:pt idx="2">
                  <c:v>54.49</c:v>
                </c:pt>
                <c:pt idx="3">
                  <c:v>54.8</c:v>
                </c:pt>
                <c:pt idx="4">
                  <c:v>55.47</c:v>
                </c:pt>
              </c:numCache>
            </c:numRef>
          </c:val>
          <c:smooth val="0"/>
          <c:extLst>
            <c:ext xmlns:c16="http://schemas.microsoft.com/office/drawing/2014/chart" uri="{C3380CC4-5D6E-409C-BE32-E72D297353CC}">
              <c16:uniqueId val="{00000001-C1F0-40BB-8489-A057DF84EFE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73.63</c:v>
                </c:pt>
                <c:pt idx="1">
                  <c:v>75.45</c:v>
                </c:pt>
                <c:pt idx="2">
                  <c:v>76.23</c:v>
                </c:pt>
                <c:pt idx="3">
                  <c:v>75.19</c:v>
                </c:pt>
                <c:pt idx="4">
                  <c:v>77.290000000000006</c:v>
                </c:pt>
              </c:numCache>
            </c:numRef>
          </c:val>
          <c:extLst>
            <c:ext xmlns:c16="http://schemas.microsoft.com/office/drawing/2014/chart" uri="{C3380CC4-5D6E-409C-BE32-E72D297353CC}">
              <c16:uniqueId val="{00000000-9B72-4F71-8593-8E4A0F794C1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79.44</c:v>
                </c:pt>
                <c:pt idx="1">
                  <c:v>79.489999999999995</c:v>
                </c:pt>
                <c:pt idx="2">
                  <c:v>78.8</c:v>
                </c:pt>
                <c:pt idx="3">
                  <c:v>77.98</c:v>
                </c:pt>
                <c:pt idx="4">
                  <c:v>76.97</c:v>
                </c:pt>
              </c:numCache>
            </c:numRef>
          </c:val>
          <c:smooth val="0"/>
          <c:extLst>
            <c:ext xmlns:c16="http://schemas.microsoft.com/office/drawing/2014/chart" uri="{C3380CC4-5D6E-409C-BE32-E72D297353CC}">
              <c16:uniqueId val="{00000001-9B72-4F71-8593-8E4A0F794C1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63"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北海道　倶知安町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A7</v>
      </c>
      <c r="X8" s="74"/>
      <c r="Y8" s="74"/>
      <c r="Z8" s="74"/>
      <c r="AA8" s="74"/>
      <c r="AB8" s="74"/>
      <c r="AC8" s="74"/>
      <c r="AD8" s="74" t="str">
        <f>データ!$M$6</f>
        <v>非設置</v>
      </c>
      <c r="AE8" s="74"/>
      <c r="AF8" s="74"/>
      <c r="AG8" s="74"/>
      <c r="AH8" s="74"/>
      <c r="AI8" s="74"/>
      <c r="AJ8" s="74"/>
      <c r="AK8" s="2"/>
      <c r="AL8" s="65">
        <f>データ!$R$6</f>
        <v>17120</v>
      </c>
      <c r="AM8" s="65"/>
      <c r="AN8" s="65"/>
      <c r="AO8" s="65"/>
      <c r="AP8" s="65"/>
      <c r="AQ8" s="65"/>
      <c r="AR8" s="65"/>
      <c r="AS8" s="65"/>
      <c r="AT8" s="36">
        <f>データ!$S$6</f>
        <v>261.33999999999997</v>
      </c>
      <c r="AU8" s="37"/>
      <c r="AV8" s="37"/>
      <c r="AW8" s="37"/>
      <c r="AX8" s="37"/>
      <c r="AY8" s="37"/>
      <c r="AZ8" s="37"/>
      <c r="BA8" s="37"/>
      <c r="BB8" s="54">
        <f>データ!$T$6</f>
        <v>65.510000000000005</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66.88</v>
      </c>
      <c r="J10" s="37"/>
      <c r="K10" s="37"/>
      <c r="L10" s="37"/>
      <c r="M10" s="37"/>
      <c r="N10" s="37"/>
      <c r="O10" s="64"/>
      <c r="P10" s="54">
        <f>データ!$P$6</f>
        <v>96</v>
      </c>
      <c r="Q10" s="54"/>
      <c r="R10" s="54"/>
      <c r="S10" s="54"/>
      <c r="T10" s="54"/>
      <c r="U10" s="54"/>
      <c r="V10" s="54"/>
      <c r="W10" s="65">
        <f>データ!$Q$6</f>
        <v>2743</v>
      </c>
      <c r="X10" s="65"/>
      <c r="Y10" s="65"/>
      <c r="Z10" s="65"/>
      <c r="AA10" s="65"/>
      <c r="AB10" s="65"/>
      <c r="AC10" s="65"/>
      <c r="AD10" s="2"/>
      <c r="AE10" s="2"/>
      <c r="AF10" s="2"/>
      <c r="AG10" s="2"/>
      <c r="AH10" s="2"/>
      <c r="AI10" s="2"/>
      <c r="AJ10" s="2"/>
      <c r="AK10" s="2"/>
      <c r="AL10" s="65">
        <f>データ!$U$6</f>
        <v>14855</v>
      </c>
      <c r="AM10" s="65"/>
      <c r="AN10" s="65"/>
      <c r="AO10" s="65"/>
      <c r="AP10" s="65"/>
      <c r="AQ10" s="65"/>
      <c r="AR10" s="65"/>
      <c r="AS10" s="65"/>
      <c r="AT10" s="36">
        <f>データ!$V$6</f>
        <v>51.06</v>
      </c>
      <c r="AU10" s="37"/>
      <c r="AV10" s="37"/>
      <c r="AW10" s="37"/>
      <c r="AX10" s="37"/>
      <c r="AY10" s="37"/>
      <c r="AZ10" s="37"/>
      <c r="BA10" s="37"/>
      <c r="BB10" s="54">
        <f>データ!$W$6</f>
        <v>290.93</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111</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110</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112</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to8aJ7zutlucIi+EkYdpAZzCzwjJkEPtLfC3PP5R6/zPLkPpMdhK5Ezzg0Um9SJX1VClijh0vT+md/0NLOtGcw==" saltValue="AUiOSx5HgEOqMwlybNVlp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2024</v>
      </c>
      <c r="C6" s="20">
        <f t="shared" ref="C6:W6" si="3">C7</f>
        <v>14001</v>
      </c>
      <c r="D6" s="20">
        <f t="shared" si="3"/>
        <v>46</v>
      </c>
      <c r="E6" s="20">
        <f t="shared" si="3"/>
        <v>1</v>
      </c>
      <c r="F6" s="20">
        <f t="shared" si="3"/>
        <v>0</v>
      </c>
      <c r="G6" s="20">
        <f t="shared" si="3"/>
        <v>1</v>
      </c>
      <c r="H6" s="20" t="str">
        <f t="shared" si="3"/>
        <v>北海道　倶知安町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66.88</v>
      </c>
      <c r="P6" s="21">
        <f t="shared" si="3"/>
        <v>96</v>
      </c>
      <c r="Q6" s="21">
        <f t="shared" si="3"/>
        <v>2743</v>
      </c>
      <c r="R6" s="21">
        <f t="shared" si="3"/>
        <v>17120</v>
      </c>
      <c r="S6" s="21">
        <f t="shared" si="3"/>
        <v>261.33999999999997</v>
      </c>
      <c r="T6" s="21">
        <f t="shared" si="3"/>
        <v>65.510000000000005</v>
      </c>
      <c r="U6" s="21">
        <f t="shared" si="3"/>
        <v>14855</v>
      </c>
      <c r="V6" s="21">
        <f t="shared" si="3"/>
        <v>51.06</v>
      </c>
      <c r="W6" s="21">
        <f t="shared" si="3"/>
        <v>290.93</v>
      </c>
      <c r="X6" s="22">
        <f>IF(X7="",NA(),X7)</f>
        <v>121.58</v>
      </c>
      <c r="Y6" s="22">
        <f t="shared" ref="Y6:AG6" si="4">IF(Y7="",NA(),Y7)</f>
        <v>105.84</v>
      </c>
      <c r="Z6" s="22">
        <f t="shared" si="4"/>
        <v>105.32</v>
      </c>
      <c r="AA6" s="22">
        <f t="shared" si="4"/>
        <v>122.63</v>
      </c>
      <c r="AB6" s="22">
        <f t="shared" si="4"/>
        <v>124.27</v>
      </c>
      <c r="AC6" s="22">
        <f t="shared" si="4"/>
        <v>109.02</v>
      </c>
      <c r="AD6" s="22">
        <f t="shared" si="4"/>
        <v>107.81</v>
      </c>
      <c r="AE6" s="22">
        <f t="shared" si="4"/>
        <v>107.21</v>
      </c>
      <c r="AF6" s="22">
        <f t="shared" si="4"/>
        <v>105.97</v>
      </c>
      <c r="AG6" s="22">
        <f t="shared" si="4"/>
        <v>105.08</v>
      </c>
      <c r="AH6" s="21" t="str">
        <f>IF(AH7="","",IF(AH7="-","【-】","【"&amp;SUBSTITUTE(TEXT(AH7,"#,##0.00"),"-","△")&amp;"】"))</f>
        <v>【107.26】</v>
      </c>
      <c r="AI6" s="21">
        <f>IF(AI7="",NA(),AI7)</f>
        <v>0</v>
      </c>
      <c r="AJ6" s="21">
        <f t="shared" ref="AJ6:AR6" si="5">IF(AJ7="",NA(),AJ7)</f>
        <v>0</v>
      </c>
      <c r="AK6" s="21">
        <f t="shared" si="5"/>
        <v>0</v>
      </c>
      <c r="AL6" s="21">
        <f t="shared" si="5"/>
        <v>0</v>
      </c>
      <c r="AM6" s="21">
        <f t="shared" si="5"/>
        <v>0</v>
      </c>
      <c r="AN6" s="22">
        <f t="shared" si="5"/>
        <v>11</v>
      </c>
      <c r="AO6" s="22">
        <f t="shared" si="5"/>
        <v>8.86</v>
      </c>
      <c r="AP6" s="22">
        <f t="shared" si="5"/>
        <v>7.65</v>
      </c>
      <c r="AQ6" s="22">
        <f t="shared" si="5"/>
        <v>8.52</v>
      </c>
      <c r="AR6" s="22">
        <f t="shared" si="5"/>
        <v>10.8</v>
      </c>
      <c r="AS6" s="21" t="str">
        <f>IF(AS7="","",IF(AS7="-","【-】","【"&amp;SUBSTITUTE(TEXT(AS7,"#,##0.00"),"-","△")&amp;"】"))</f>
        <v>【1.61】</v>
      </c>
      <c r="AT6" s="22">
        <f>IF(AT7="",NA(),AT7)</f>
        <v>238.24</v>
      </c>
      <c r="AU6" s="22">
        <f t="shared" ref="AU6:BC6" si="6">IF(AU7="",NA(),AU7)</f>
        <v>512.9</v>
      </c>
      <c r="AV6" s="22">
        <f t="shared" si="6"/>
        <v>653.28</v>
      </c>
      <c r="AW6" s="22">
        <f t="shared" si="6"/>
        <v>875.55</v>
      </c>
      <c r="AX6" s="22">
        <f t="shared" si="6"/>
        <v>1218.0899999999999</v>
      </c>
      <c r="AY6" s="22">
        <f t="shared" si="6"/>
        <v>371.81</v>
      </c>
      <c r="AZ6" s="22">
        <f t="shared" si="6"/>
        <v>384.23</v>
      </c>
      <c r="BA6" s="22">
        <f t="shared" si="6"/>
        <v>364.3</v>
      </c>
      <c r="BB6" s="22">
        <f t="shared" si="6"/>
        <v>378.87</v>
      </c>
      <c r="BC6" s="22">
        <f t="shared" si="6"/>
        <v>362.35</v>
      </c>
      <c r="BD6" s="21" t="str">
        <f>IF(BD7="","",IF(BD7="-","【-】","【"&amp;SUBSTITUTE(TEXT(BD7,"#,##0.00"),"-","△")&amp;"】"))</f>
        <v>【239.69】</v>
      </c>
      <c r="BE6" s="22">
        <f>IF(BE7="",NA(),BE7)</f>
        <v>229.73</v>
      </c>
      <c r="BF6" s="22">
        <f t="shared" ref="BF6:BN6" si="7">IF(BF7="",NA(),BF7)</f>
        <v>268.87</v>
      </c>
      <c r="BG6" s="22">
        <f t="shared" si="7"/>
        <v>330.47</v>
      </c>
      <c r="BH6" s="22">
        <f t="shared" si="7"/>
        <v>457.36</v>
      </c>
      <c r="BI6" s="22">
        <f t="shared" si="7"/>
        <v>685.45</v>
      </c>
      <c r="BJ6" s="22">
        <f t="shared" si="7"/>
        <v>465.85</v>
      </c>
      <c r="BK6" s="22">
        <f t="shared" si="7"/>
        <v>439.43</v>
      </c>
      <c r="BL6" s="22">
        <f t="shared" si="7"/>
        <v>438.41</v>
      </c>
      <c r="BM6" s="22">
        <f t="shared" si="7"/>
        <v>430.23</v>
      </c>
      <c r="BN6" s="22">
        <f t="shared" si="7"/>
        <v>429.24</v>
      </c>
      <c r="BO6" s="21" t="str">
        <f>IF(BO7="","",IF(BO7="-","【-】","【"&amp;SUBSTITUTE(TEXT(BO7,"#,##0.00"),"-","△")&amp;"】"))</f>
        <v>【264.86】</v>
      </c>
      <c r="BP6" s="22">
        <f>IF(BP7="",NA(),BP7)</f>
        <v>92.51</v>
      </c>
      <c r="BQ6" s="22">
        <f t="shared" ref="BQ6:BY6" si="8">IF(BQ7="",NA(),BQ7)</f>
        <v>88.89</v>
      </c>
      <c r="BR6" s="22">
        <f t="shared" si="8"/>
        <v>92.13</v>
      </c>
      <c r="BS6" s="22">
        <f t="shared" si="8"/>
        <v>93.74</v>
      </c>
      <c r="BT6" s="22">
        <f t="shared" si="8"/>
        <v>98.91</v>
      </c>
      <c r="BU6" s="22">
        <f t="shared" si="8"/>
        <v>92.39</v>
      </c>
      <c r="BV6" s="22">
        <f t="shared" si="8"/>
        <v>94.41</v>
      </c>
      <c r="BW6" s="22">
        <f t="shared" si="8"/>
        <v>90.96</v>
      </c>
      <c r="BX6" s="22">
        <f t="shared" si="8"/>
        <v>90.66</v>
      </c>
      <c r="BY6" s="22">
        <f t="shared" si="8"/>
        <v>90.78</v>
      </c>
      <c r="BZ6" s="21" t="str">
        <f>IF(BZ7="","",IF(BZ7="-","【-】","【"&amp;SUBSTITUTE(TEXT(BZ7,"#,##0.00"),"-","△")&amp;"】"))</f>
        <v>【97.59】</v>
      </c>
      <c r="CA6" s="22">
        <f>IF(CA7="",NA(),CA7)</f>
        <v>153.32</v>
      </c>
      <c r="CB6" s="22">
        <f t="shared" ref="CB6:CJ6" si="9">IF(CB7="",NA(),CB7)</f>
        <v>159.88</v>
      </c>
      <c r="CC6" s="22">
        <f t="shared" si="9"/>
        <v>153.19</v>
      </c>
      <c r="CD6" s="22">
        <f t="shared" si="9"/>
        <v>150.6</v>
      </c>
      <c r="CE6" s="22">
        <f t="shared" si="9"/>
        <v>142.72</v>
      </c>
      <c r="CF6" s="22">
        <f t="shared" si="9"/>
        <v>192.98</v>
      </c>
      <c r="CG6" s="22">
        <f t="shared" si="9"/>
        <v>192.13</v>
      </c>
      <c r="CH6" s="22">
        <f t="shared" si="9"/>
        <v>197.04</v>
      </c>
      <c r="CI6" s="22">
        <f t="shared" si="9"/>
        <v>199.33</v>
      </c>
      <c r="CJ6" s="22">
        <f t="shared" si="9"/>
        <v>202.75</v>
      </c>
      <c r="CK6" s="21" t="str">
        <f>IF(CK7="","",IF(CK7="-","【-】","【"&amp;SUBSTITUTE(TEXT(CK7,"#,##0.00"),"-","△")&amp;"】"))</f>
        <v>【181.66】</v>
      </c>
      <c r="CL6" s="22">
        <f>IF(CL7="",NA(),CL7)</f>
        <v>51.45</v>
      </c>
      <c r="CM6" s="22">
        <f t="shared" ref="CM6:CU6" si="10">IF(CM7="",NA(),CM7)</f>
        <v>49.47</v>
      </c>
      <c r="CN6" s="22">
        <f t="shared" si="10"/>
        <v>52.44</v>
      </c>
      <c r="CO6" s="22">
        <f t="shared" si="10"/>
        <v>57.81</v>
      </c>
      <c r="CP6" s="22">
        <f t="shared" si="10"/>
        <v>60.74</v>
      </c>
      <c r="CQ6" s="22">
        <f t="shared" si="10"/>
        <v>54.43</v>
      </c>
      <c r="CR6" s="22">
        <f t="shared" si="10"/>
        <v>53.87</v>
      </c>
      <c r="CS6" s="22">
        <f t="shared" si="10"/>
        <v>54.49</v>
      </c>
      <c r="CT6" s="22">
        <f t="shared" si="10"/>
        <v>54.8</v>
      </c>
      <c r="CU6" s="22">
        <f t="shared" si="10"/>
        <v>55.47</v>
      </c>
      <c r="CV6" s="21" t="str">
        <f>IF(CV7="","",IF(CV7="-","【-】","【"&amp;SUBSTITUTE(TEXT(CV7,"#,##0.00"),"-","△")&amp;"】"))</f>
        <v>【60.21】</v>
      </c>
      <c r="CW6" s="22">
        <f>IF(CW7="",NA(),CW7)</f>
        <v>73.63</v>
      </c>
      <c r="CX6" s="22">
        <f t="shared" ref="CX6:DF6" si="11">IF(CX7="",NA(),CX7)</f>
        <v>75.45</v>
      </c>
      <c r="CY6" s="22">
        <f t="shared" si="11"/>
        <v>76.23</v>
      </c>
      <c r="CZ6" s="22">
        <f t="shared" si="11"/>
        <v>75.19</v>
      </c>
      <c r="DA6" s="22">
        <f t="shared" si="11"/>
        <v>77.290000000000006</v>
      </c>
      <c r="DB6" s="22">
        <f t="shared" si="11"/>
        <v>79.44</v>
      </c>
      <c r="DC6" s="22">
        <f t="shared" si="11"/>
        <v>79.489999999999995</v>
      </c>
      <c r="DD6" s="22">
        <f t="shared" si="11"/>
        <v>78.8</v>
      </c>
      <c r="DE6" s="22">
        <f t="shared" si="11"/>
        <v>77.98</v>
      </c>
      <c r="DF6" s="22">
        <f t="shared" si="11"/>
        <v>76.97</v>
      </c>
      <c r="DG6" s="21" t="str">
        <f>IF(DG7="","",IF(DG7="-","【-】","【"&amp;SUBSTITUTE(TEXT(DG7,"#,##0.00"),"-","△")&amp;"】"))</f>
        <v>【89.21】</v>
      </c>
      <c r="DH6" s="22">
        <f>IF(DH7="",NA(),DH7)</f>
        <v>53.36</v>
      </c>
      <c r="DI6" s="22">
        <f t="shared" ref="DI6:DQ6" si="12">IF(DI7="",NA(),DI7)</f>
        <v>53.51</v>
      </c>
      <c r="DJ6" s="22">
        <f t="shared" si="12"/>
        <v>52.04</v>
      </c>
      <c r="DK6" s="22">
        <f t="shared" si="12"/>
        <v>47.84</v>
      </c>
      <c r="DL6" s="22">
        <f t="shared" si="12"/>
        <v>38.369999999999997</v>
      </c>
      <c r="DM6" s="22">
        <f t="shared" si="12"/>
        <v>49.39</v>
      </c>
      <c r="DN6" s="22">
        <f t="shared" si="12"/>
        <v>50.75</v>
      </c>
      <c r="DO6" s="22">
        <f t="shared" si="12"/>
        <v>51.72</v>
      </c>
      <c r="DP6" s="22">
        <f t="shared" si="12"/>
        <v>52.27</v>
      </c>
      <c r="DQ6" s="22">
        <f t="shared" si="12"/>
        <v>52.87</v>
      </c>
      <c r="DR6" s="21" t="str">
        <f>IF(DR7="","",IF(DR7="-","【-】","【"&amp;SUBSTITUTE(TEXT(DR7,"#,##0.00"),"-","△")&amp;"】"))</f>
        <v>【52.41】</v>
      </c>
      <c r="DS6" s="22">
        <f>IF(DS7="",NA(),DS7)</f>
        <v>28.49</v>
      </c>
      <c r="DT6" s="22">
        <f t="shared" ref="DT6:EB6" si="13">IF(DT7="",NA(),DT7)</f>
        <v>28.09</v>
      </c>
      <c r="DU6" s="22">
        <f t="shared" si="13"/>
        <v>33</v>
      </c>
      <c r="DV6" s="22">
        <f t="shared" si="13"/>
        <v>40.36</v>
      </c>
      <c r="DW6" s="22">
        <f t="shared" si="13"/>
        <v>41.63</v>
      </c>
      <c r="DX6" s="22">
        <f t="shared" si="13"/>
        <v>18.57</v>
      </c>
      <c r="DY6" s="22">
        <f t="shared" si="13"/>
        <v>21.14</v>
      </c>
      <c r="DZ6" s="22">
        <f t="shared" si="13"/>
        <v>22.12</v>
      </c>
      <c r="EA6" s="22">
        <f t="shared" si="13"/>
        <v>25.67</v>
      </c>
      <c r="EB6" s="22">
        <f t="shared" si="13"/>
        <v>26.86</v>
      </c>
      <c r="EC6" s="21" t="str">
        <f>IF(EC7="","",IF(EC7="-","【-】","【"&amp;SUBSTITUTE(TEXT(EC7,"#,##0.00"),"-","△")&amp;"】"))</f>
        <v>【26.78】</v>
      </c>
      <c r="ED6" s="22">
        <f>IF(ED7="",NA(),ED7)</f>
        <v>0.39</v>
      </c>
      <c r="EE6" s="22">
        <f t="shared" ref="EE6:EM6" si="14">IF(EE7="",NA(),EE7)</f>
        <v>0.39</v>
      </c>
      <c r="EF6" s="22">
        <f t="shared" si="14"/>
        <v>0.87</v>
      </c>
      <c r="EG6" s="22">
        <f t="shared" si="14"/>
        <v>2.1</v>
      </c>
      <c r="EH6" s="22">
        <f t="shared" si="14"/>
        <v>1.87</v>
      </c>
      <c r="EI6" s="22">
        <f t="shared" si="14"/>
        <v>0.44</v>
      </c>
      <c r="EJ6" s="22">
        <f t="shared" si="14"/>
        <v>0.5</v>
      </c>
      <c r="EK6" s="22">
        <f t="shared" si="14"/>
        <v>0.4</v>
      </c>
      <c r="EL6" s="22">
        <f t="shared" si="14"/>
        <v>0.4</v>
      </c>
      <c r="EM6" s="22">
        <f t="shared" si="14"/>
        <v>0.39</v>
      </c>
      <c r="EN6" s="21" t="str">
        <f>IF(EN7="","",IF(EN7="-","【-】","【"&amp;SUBSTITUTE(TEXT(EN7,"#,##0.00"),"-","△")&amp;"】"))</f>
        <v>【0.59】</v>
      </c>
    </row>
    <row r="7" spans="1:144" s="23" customFormat="1" x14ac:dyDescent="0.15">
      <c r="A7" s="15"/>
      <c r="B7" s="24">
        <v>2024</v>
      </c>
      <c r="C7" s="24">
        <v>14001</v>
      </c>
      <c r="D7" s="24">
        <v>46</v>
      </c>
      <c r="E7" s="24">
        <v>1</v>
      </c>
      <c r="F7" s="24">
        <v>0</v>
      </c>
      <c r="G7" s="24">
        <v>1</v>
      </c>
      <c r="H7" s="24" t="s">
        <v>92</v>
      </c>
      <c r="I7" s="24" t="s">
        <v>93</v>
      </c>
      <c r="J7" s="24" t="s">
        <v>94</v>
      </c>
      <c r="K7" s="24" t="s">
        <v>95</v>
      </c>
      <c r="L7" s="24" t="s">
        <v>96</v>
      </c>
      <c r="M7" s="24" t="s">
        <v>97</v>
      </c>
      <c r="N7" s="25" t="s">
        <v>98</v>
      </c>
      <c r="O7" s="25">
        <v>66.88</v>
      </c>
      <c r="P7" s="25">
        <v>96</v>
      </c>
      <c r="Q7" s="25">
        <v>2743</v>
      </c>
      <c r="R7" s="25">
        <v>17120</v>
      </c>
      <c r="S7" s="25">
        <v>261.33999999999997</v>
      </c>
      <c r="T7" s="25">
        <v>65.510000000000005</v>
      </c>
      <c r="U7" s="25">
        <v>14855</v>
      </c>
      <c r="V7" s="25">
        <v>51.06</v>
      </c>
      <c r="W7" s="25">
        <v>290.93</v>
      </c>
      <c r="X7" s="25">
        <v>121.58</v>
      </c>
      <c r="Y7" s="25">
        <v>105.84</v>
      </c>
      <c r="Z7" s="25">
        <v>105.32</v>
      </c>
      <c r="AA7" s="25">
        <v>122.63</v>
      </c>
      <c r="AB7" s="25">
        <v>124.27</v>
      </c>
      <c r="AC7" s="25">
        <v>109.02</v>
      </c>
      <c r="AD7" s="25">
        <v>107.81</v>
      </c>
      <c r="AE7" s="25">
        <v>107.21</v>
      </c>
      <c r="AF7" s="25">
        <v>105.97</v>
      </c>
      <c r="AG7" s="25">
        <v>105.08</v>
      </c>
      <c r="AH7" s="25">
        <v>107.26</v>
      </c>
      <c r="AI7" s="25">
        <v>0</v>
      </c>
      <c r="AJ7" s="25">
        <v>0</v>
      </c>
      <c r="AK7" s="25">
        <v>0</v>
      </c>
      <c r="AL7" s="25">
        <v>0</v>
      </c>
      <c r="AM7" s="25">
        <v>0</v>
      </c>
      <c r="AN7" s="25">
        <v>11</v>
      </c>
      <c r="AO7" s="25">
        <v>8.86</v>
      </c>
      <c r="AP7" s="25">
        <v>7.65</v>
      </c>
      <c r="AQ7" s="25">
        <v>8.52</v>
      </c>
      <c r="AR7" s="25">
        <v>10.8</v>
      </c>
      <c r="AS7" s="25">
        <v>1.61</v>
      </c>
      <c r="AT7" s="25">
        <v>238.24</v>
      </c>
      <c r="AU7" s="25">
        <v>512.9</v>
      </c>
      <c r="AV7" s="25">
        <v>653.28</v>
      </c>
      <c r="AW7" s="25">
        <v>875.55</v>
      </c>
      <c r="AX7" s="25">
        <v>1218.0899999999999</v>
      </c>
      <c r="AY7" s="25">
        <v>371.81</v>
      </c>
      <c r="AZ7" s="25">
        <v>384.23</v>
      </c>
      <c r="BA7" s="25">
        <v>364.3</v>
      </c>
      <c r="BB7" s="25">
        <v>378.87</v>
      </c>
      <c r="BC7" s="25">
        <v>362.35</v>
      </c>
      <c r="BD7" s="25">
        <v>239.69</v>
      </c>
      <c r="BE7" s="25">
        <v>229.73</v>
      </c>
      <c r="BF7" s="25">
        <v>268.87</v>
      </c>
      <c r="BG7" s="25">
        <v>330.47</v>
      </c>
      <c r="BH7" s="25">
        <v>457.36</v>
      </c>
      <c r="BI7" s="25">
        <v>685.45</v>
      </c>
      <c r="BJ7" s="25">
        <v>465.85</v>
      </c>
      <c r="BK7" s="25">
        <v>439.43</v>
      </c>
      <c r="BL7" s="25">
        <v>438.41</v>
      </c>
      <c r="BM7" s="25">
        <v>430.23</v>
      </c>
      <c r="BN7" s="25">
        <v>429.24</v>
      </c>
      <c r="BO7" s="25">
        <v>264.86</v>
      </c>
      <c r="BP7" s="25">
        <v>92.51</v>
      </c>
      <c r="BQ7" s="25">
        <v>88.89</v>
      </c>
      <c r="BR7" s="25">
        <v>92.13</v>
      </c>
      <c r="BS7" s="25">
        <v>93.74</v>
      </c>
      <c r="BT7" s="25">
        <v>98.91</v>
      </c>
      <c r="BU7" s="25">
        <v>92.39</v>
      </c>
      <c r="BV7" s="25">
        <v>94.41</v>
      </c>
      <c r="BW7" s="25">
        <v>90.96</v>
      </c>
      <c r="BX7" s="25">
        <v>90.66</v>
      </c>
      <c r="BY7" s="25">
        <v>90.78</v>
      </c>
      <c r="BZ7" s="25">
        <v>97.59</v>
      </c>
      <c r="CA7" s="25">
        <v>153.32</v>
      </c>
      <c r="CB7" s="25">
        <v>159.88</v>
      </c>
      <c r="CC7" s="25">
        <v>153.19</v>
      </c>
      <c r="CD7" s="25">
        <v>150.6</v>
      </c>
      <c r="CE7" s="25">
        <v>142.72</v>
      </c>
      <c r="CF7" s="25">
        <v>192.98</v>
      </c>
      <c r="CG7" s="25">
        <v>192.13</v>
      </c>
      <c r="CH7" s="25">
        <v>197.04</v>
      </c>
      <c r="CI7" s="25">
        <v>199.33</v>
      </c>
      <c r="CJ7" s="25">
        <v>202.75</v>
      </c>
      <c r="CK7" s="25">
        <v>181.66</v>
      </c>
      <c r="CL7" s="25">
        <v>51.45</v>
      </c>
      <c r="CM7" s="25">
        <v>49.47</v>
      </c>
      <c r="CN7" s="25">
        <v>52.44</v>
      </c>
      <c r="CO7" s="25">
        <v>57.81</v>
      </c>
      <c r="CP7" s="25">
        <v>60.74</v>
      </c>
      <c r="CQ7" s="25">
        <v>54.43</v>
      </c>
      <c r="CR7" s="25">
        <v>53.87</v>
      </c>
      <c r="CS7" s="25">
        <v>54.49</v>
      </c>
      <c r="CT7" s="25">
        <v>54.8</v>
      </c>
      <c r="CU7" s="25">
        <v>55.47</v>
      </c>
      <c r="CV7" s="25">
        <v>60.21</v>
      </c>
      <c r="CW7" s="25">
        <v>73.63</v>
      </c>
      <c r="CX7" s="25">
        <v>75.45</v>
      </c>
      <c r="CY7" s="25">
        <v>76.23</v>
      </c>
      <c r="CZ7" s="25">
        <v>75.19</v>
      </c>
      <c r="DA7" s="25">
        <v>77.290000000000006</v>
      </c>
      <c r="DB7" s="25">
        <v>79.44</v>
      </c>
      <c r="DC7" s="25">
        <v>79.489999999999995</v>
      </c>
      <c r="DD7" s="25">
        <v>78.8</v>
      </c>
      <c r="DE7" s="25">
        <v>77.98</v>
      </c>
      <c r="DF7" s="25">
        <v>76.97</v>
      </c>
      <c r="DG7" s="25">
        <v>89.21</v>
      </c>
      <c r="DH7" s="25">
        <v>53.36</v>
      </c>
      <c r="DI7" s="25">
        <v>53.51</v>
      </c>
      <c r="DJ7" s="25">
        <v>52.04</v>
      </c>
      <c r="DK7" s="25">
        <v>47.84</v>
      </c>
      <c r="DL7" s="25">
        <v>38.369999999999997</v>
      </c>
      <c r="DM7" s="25">
        <v>49.39</v>
      </c>
      <c r="DN7" s="25">
        <v>50.75</v>
      </c>
      <c r="DO7" s="25">
        <v>51.72</v>
      </c>
      <c r="DP7" s="25">
        <v>52.27</v>
      </c>
      <c r="DQ7" s="25">
        <v>52.87</v>
      </c>
      <c r="DR7" s="25">
        <v>52.41</v>
      </c>
      <c r="DS7" s="25">
        <v>28.49</v>
      </c>
      <c r="DT7" s="25">
        <v>28.09</v>
      </c>
      <c r="DU7" s="25">
        <v>33</v>
      </c>
      <c r="DV7" s="25">
        <v>40.36</v>
      </c>
      <c r="DW7" s="25">
        <v>41.63</v>
      </c>
      <c r="DX7" s="25">
        <v>18.57</v>
      </c>
      <c r="DY7" s="25">
        <v>21.14</v>
      </c>
      <c r="DZ7" s="25">
        <v>22.12</v>
      </c>
      <c r="EA7" s="25">
        <v>25.67</v>
      </c>
      <c r="EB7" s="25">
        <v>26.86</v>
      </c>
      <c r="EC7" s="25">
        <v>26.78</v>
      </c>
      <c r="ED7" s="25">
        <v>0.39</v>
      </c>
      <c r="EE7" s="25">
        <v>0.39</v>
      </c>
      <c r="EF7" s="25">
        <v>0.87</v>
      </c>
      <c r="EG7" s="25">
        <v>2.1</v>
      </c>
      <c r="EH7" s="25">
        <v>1.87</v>
      </c>
      <c r="EI7" s="25">
        <v>0.44</v>
      </c>
      <c r="EJ7" s="25">
        <v>0.5</v>
      </c>
      <c r="EK7" s="25">
        <v>0.4</v>
      </c>
      <c r="EL7" s="25">
        <v>0.4</v>
      </c>
      <c r="EM7" s="25">
        <v>0.39</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佐藤 嘉真</cp:lastModifiedBy>
  <cp:lastPrinted>2026-02-26T02:39:21Z</cp:lastPrinted>
  <dcterms:created xsi:type="dcterms:W3CDTF">2025-12-12T09:09:21Z</dcterms:created>
  <dcterms:modified xsi:type="dcterms:W3CDTF">2026-02-26T02:39:23Z</dcterms:modified>
  <cp:category/>
</cp:coreProperties>
</file>