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kiguchi.nobuhiro\Documents\"/>
    </mc:Choice>
  </mc:AlternateContent>
  <workbookProtection workbookAlgorithmName="SHA-512" workbookHashValue="pGvB6kv/kREwNWwScl1y/APxJS7wsRigYsauwzJQgR4sOFiiY+x9g00zr342T3DyAMdE9omeeQWku+iE2jYnCg==" workbookSaltValue="ipOQbEnRsvivvmL5iTFKxg=="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B10" i="4"/>
  <c r="BB8" i="4"/>
  <c r="AL8" i="4"/>
  <c r="AD8" i="4"/>
  <c r="W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<sst xmlns="http://schemas.openxmlformats.org/spreadsheetml/2006/main" count="228" uniqueCount="115">
  <si>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</si>
  <si>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</si>
  <si>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</si>
  <si>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</si>
  <si>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</si>
  <si>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</si>
  <si>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</si>
  <si>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</si>
  <si>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</si>
  <si>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</si>
  <si>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</si>
  <si>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</si>
  <si>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</si>
  <si>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</si>
  <si>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</si>
  <si>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</si>
  <si>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</si>
  <si>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</si>
  <si>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</si>
  <si>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</si>
  <si>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</si>
  <si>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</si>
  <si>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</si>
  <si>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</si>
  <si>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</si>
  <si>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</si>
  <si>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</si>
  <si>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</si>
  <si>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</si>
  <si>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</si>
  <si>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</si>
  <si>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</si>
  <si>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</si>
  <si>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</si>
  <si>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</si>
  <si>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</si>
  <si>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</si>
  <si>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</si>
  <si>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</si>
  <si>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</si>
  <si>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</si>
  <si>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</si>
  <si>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</si>
  <si>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</si>
  <si>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</si>
  <si>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</si>
  <si>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</si>
  <si>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</si>
  <si>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</si>
  <si>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</si>
  <si>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</si>
  <si>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</si>
  <si>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</si>
  <si>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</si>
  <si>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</si>
  <si>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</si>
  <si>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</si>
  <si>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</si>
  <si>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</si>
  <si>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</si>
  <si>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</si>
  <si>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</si>
  <si>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</si>
  <si>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</si>
  <si>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</si>
  <si>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</si>
  <si>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</si>
  <si>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</si>
  <si>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</si>
  <si>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</si>
  <si>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</si>
  <si>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</si>
  <si>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</si>
  <si>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</si>
  <si>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</si>
  <si>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</si>
  <si>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</si>
  <si>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</si>
  <si>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</si>
  <si>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</si>
  <si>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</si>
  <si>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</si>
  <si>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</si>
  <si>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</si>
  <si>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</si>
  <si>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</si>
  <si>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</si>
  <si>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</si>
  <si>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</si>
  <si>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</si>
  <si>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</si>
  <si>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</si>
  <si>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</si>
  <si>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倶知安町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</si>
  <si>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</si>
  <si>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</si>
  <si>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</si>
  <si>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</si>
  <si>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</si>
  <si>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</si>
  <si>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</si>
  <si>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</si>
  <si>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</si>
  <si>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</si>
  <si>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</si>
  <si>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</si>
  <si>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</si>
  <si>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</si>
  <si>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</si>
  <si>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</si>
  <si>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</si>
  <si>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</si>
  <si>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本町の水道管路は、昭和40年代後半に大量に整備したものが更新時期を迎えており、管路経年化率は上昇傾向となっております。
　今後は、基幹管路及び重要幹線ルートから優先的に耐震管路へ更新し、管路経年化率の減少と管路更新率の向上に取り組んで参ります。</t>
    <rPh sb="49" eb="51">
      <t>ケイコウ</t>
    </rPh>
    <rPh sb="62" eb="64">
      <t>コンゴ</t>
    </rPh>
    <rPh sb="96" eb="99">
      <t>ケイネンカ</t>
    </rPh>
    <rPh sb="99" eb="100">
      <t>リツ</t>
    </rPh>
    <rPh sb="101" eb="103">
      <t>ゲンショウ</t>
    </rPh>
    <phoneticPr fontId="4"/>
  </si>
  <si>
    <t xml:space="preserve">（１）健全性について
　経常収支比率は100％を上回っており、累積欠損金の発生もなく、健全経営と言えます。
　しかしながら本年度については、新型コロナウイルス感染症が給水収益に大きく影響を及ぼし、料金回収率を前年と比較して大きく低下させることとなりました。
　新型コロナウイルス感染症発生以前から開始していた、リゾ－ト開発による給水需要の急激な増加に対応するための拡張事業は、当初の計画どおり進行させているため、今後は、新型コロナウイルス感染症と給水需要の変動を注視しつつ、健全経営を維持するための対策を検討していかなければなりません。
（２）効率性について
　給水原価は類似団体平均値を下回っており、低廉な料金で水道水を供給しておりましたが、新型コロナウイルス感染症の影響により給水量が減少し、料金回収率、施設利用率が近年の値より減少しております。
　また、令和元年度は大規模な漏水を発見し修理を行いましたが、有収率が向上していないことから、更に漏水が増加していることが考えられます。
　今後は漏水調査を行い、確実に漏水箇所を特定し修理することにより、有収率の向上に努めて参ります。
</t>
    <rPh sb="3" eb="6">
      <t>ケンゼンセイ</t>
    </rPh>
    <rPh sb="12" eb="18">
      <t>ケイジョウシュウシヒリツ</t>
    </rPh>
    <rPh sb="24" eb="26">
      <t>ウワマワ</t>
    </rPh>
    <rPh sb="31" eb="35">
      <t>ルイセキケッソン</t>
    </rPh>
    <rPh sb="35" eb="36">
      <t>キン</t>
    </rPh>
    <rPh sb="37" eb="39">
      <t>ハッセイ</t>
    </rPh>
    <rPh sb="43" eb="47">
      <t>ケンゼンケイエイ</t>
    </rPh>
    <rPh sb="48" eb="49">
      <t>イ</t>
    </rPh>
    <rPh sb="61" eb="64">
      <t>ホンネンド</t>
    </rPh>
    <rPh sb="70" eb="72">
      <t>シンガタ</t>
    </rPh>
    <rPh sb="210" eb="212">
      <t>シンガタ</t>
    </rPh>
    <rPh sb="219" eb="222">
      <t>カンセンショウ</t>
    </rPh>
    <rPh sb="223" eb="227">
      <t>キュウスイジュヨウ</t>
    </rPh>
    <rPh sb="228" eb="230">
      <t>ヘンドウ</t>
    </rPh>
    <rPh sb="231" eb="233">
      <t>チュウシ</t>
    </rPh>
    <rPh sb="237" eb="241">
      <t>ケンゼンケイエイ</t>
    </rPh>
    <rPh sb="242" eb="244">
      <t>イジ</t>
    </rPh>
    <rPh sb="249" eb="251">
      <t>タイサク</t>
    </rPh>
    <rPh sb="252" eb="254">
      <t>ケントウ</t>
    </rPh>
    <rPh sb="272" eb="275">
      <t>コウリツセイ</t>
    </rPh>
    <rPh sb="281" eb="285">
      <t>キュウスイゲンカ</t>
    </rPh>
    <rPh sb="286" eb="290">
      <t>ルイジダンタイ</t>
    </rPh>
    <rPh sb="290" eb="292">
      <t>ヘイキン</t>
    </rPh>
    <rPh sb="292" eb="293">
      <t>アタイ</t>
    </rPh>
    <rPh sb="294" eb="296">
      <t>シタマワ</t>
    </rPh>
    <rPh sb="301" eb="303">
      <t>テイレン</t>
    </rPh>
    <rPh sb="304" eb="306">
      <t>リョウキン</t>
    </rPh>
    <rPh sb="307" eb="309">
      <t>スイドウ</t>
    </rPh>
    <rPh sb="309" eb="310">
      <t>ミズ</t>
    </rPh>
    <rPh sb="311" eb="313">
      <t>キョウキュウ</t>
    </rPh>
    <rPh sb="340" eb="343">
      <t>キュウスイリョウ</t>
    </rPh>
    <rPh sb="344" eb="346">
      <t>ゲンショウ</t>
    </rPh>
    <rPh sb="348" eb="350">
      <t>リョウキン</t>
    </rPh>
    <rPh sb="350" eb="353">
      <t>カイシュウリツ</t>
    </rPh>
    <rPh sb="354" eb="356">
      <t>シセツ</t>
    </rPh>
    <rPh sb="356" eb="358">
      <t>リヨウ</t>
    </rPh>
    <rPh sb="358" eb="359">
      <t>リツ</t>
    </rPh>
    <rPh sb="360" eb="362">
      <t>キンネン</t>
    </rPh>
    <rPh sb="363" eb="364">
      <t>アタイ</t>
    </rPh>
    <rPh sb="366" eb="368">
      <t>ゲンショウ</t>
    </rPh>
    <rPh sb="380" eb="382">
      <t>レイワ</t>
    </rPh>
    <rPh sb="382" eb="385">
      <t>ガンネンド</t>
    </rPh>
    <rPh sb="386" eb="389">
      <t>ダイキボ</t>
    </rPh>
    <rPh sb="390" eb="392">
      <t>ロウスイ</t>
    </rPh>
    <rPh sb="393" eb="395">
      <t>ハッケン</t>
    </rPh>
    <rPh sb="396" eb="398">
      <t>シュウリ</t>
    </rPh>
    <rPh sb="399" eb="400">
      <t>オコナ</t>
    </rPh>
    <rPh sb="406" eb="409">
      <t>ユウシュウリツ</t>
    </rPh>
    <rPh sb="410" eb="412">
      <t>コウジョウ</t>
    </rPh>
    <rPh sb="422" eb="423">
      <t>サラ</t>
    </rPh>
    <rPh sb="424" eb="426">
      <t>ロウスイ</t>
    </rPh>
    <rPh sb="427" eb="429">
      <t>ゾウカ</t>
    </rPh>
    <rPh sb="436" eb="437">
      <t>カンガ</t>
    </rPh>
    <rPh sb="445" eb="447">
      <t>コンゴ</t>
    </rPh>
    <rPh sb="448" eb="450">
      <t>ロウスイ</t>
    </rPh>
    <rPh sb="450" eb="452">
      <t>チョウサ</t>
    </rPh>
    <rPh sb="453" eb="454">
      <t>オコナ</t>
    </rPh>
    <rPh sb="456" eb="458">
      <t>カクジツ</t>
    </rPh>
    <rPh sb="459" eb="461">
      <t>ロウスイ</t>
    </rPh>
    <rPh sb="461" eb="463">
      <t>カショ</t>
    </rPh>
    <rPh sb="464" eb="466">
      <t>トクテイ</t>
    </rPh>
    <rPh sb="467" eb="469">
      <t>シュウリ</t>
    </rPh>
    <rPh sb="477" eb="480">
      <t>ユウシュウリツ</t>
    </rPh>
    <rPh sb="481" eb="483">
      <t>コウジョウ</t>
    </rPh>
    <rPh sb="484" eb="485">
      <t>ツト</t>
    </rPh>
    <rPh sb="487" eb="488">
      <t>マイ</t>
    </rPh>
    <phoneticPr fontId="4"/>
  </si>
  <si>
    <t>　令和2年度の指標においては、前年度に引き続き収支や支払能力等、全国平均と比較して遜色ない状況ではあった。
　しかし、本町においては、現在、急激なリゾート開発が進行中であり、新型コロナウイルス感染症の影響により給水収益が大幅に減少している中、水需要の増加に対応するための拡張事業を進めており、厳しい事業運営を迫られている。
　新型コロナウイルス感染症の終息とともに、拡張工事による料金収益の増加がある程度見込めると思われるが、経常収支比率や給水原価、有収率を注視しつつ、施設の増設、更新を適切に取り進め、以て安定供給の継続に努めたい。</t>
    <rPh sb="1" eb="3">
      <t>レイワ</t>
    </rPh>
    <rPh sb="41" eb="43">
      <t>ソンショク</t>
    </rPh>
    <rPh sb="67" eb="69">
      <t>ゲンザイ</t>
    </rPh>
    <rPh sb="80" eb="83">
      <t>シンコウチュウ</t>
    </rPh>
    <rPh sb="135" eb="137">
      <t>カクチョウ</t>
    </rPh>
    <rPh sb="140" eb="141">
      <t>スス</t>
    </rPh>
    <rPh sb="146" eb="147">
      <t>キビ</t>
    </rPh>
    <rPh sb="149" eb="153">
      <t>ジギョウウンエイ</t>
    </rPh>
    <rPh sb="154" eb="155">
      <t>セマ</t>
    </rPh>
    <rPh sb="163" eb="165">
      <t>シンガタ</t>
    </rPh>
    <rPh sb="172" eb="175">
      <t>カンセンショウ</t>
    </rPh>
    <rPh sb="176" eb="178">
      <t>シュウソク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</si>
</sst>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0.42</c:v>
                </c:pt>
                <c:pt idx="2">
                  <c:v>0.54</c:v>
                </c:pt>
                <c:pt idx="3">
                  <c:v>0.31</c:v>
                </c:pt>
                <c:pt idx="4">
                  <c:v>0.39</c:v>
                </c:pt>
              </c:numCache>
            </c:numRef>
          </c:val>
          <c:extLst>
            <c:ext xmlns:c16="http://schemas.microsoft.com/office/drawing/2014/chart" uri="{C3380CC4-5D6E-409C-BE32-E72D297353CC}">
              <c16:uniqueId val="{00000000-E48A-48F6-A094-D8F4856673FC}"/>
            </c:ext>
          </c:extLst>
        </c:ser>
        <c:dLbls>
          <c:showLegendKey val="0"/>
          <c:showVal val="0"/>
          <c:showCatName val="0"/>
          <c:showSerName val="0"/>
          <c:showPercent val="0"/>
          <c:showBubbleSize val="0"/>
        </c:dLbls>
        <c:gapWidth val="150"/>
        <c:axId val="452043208"/>
        <c:axId val="45204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0.39</c:v>
                </c:pt>
                <c:pt idx="2">
                  <c:v>0.5</c:v>
                </c:pt>
                <c:pt idx="3">
                  <c:v>0.42</c:v>
                </c:pt>
                <c:pt idx="4">
                  <c:v>0.44</c:v>
                </c:pt>
              </c:numCache>
            </c:numRef>
          </c:val>
          <c:smooth val="0"/>
          <c:extLst>
            <c:ext xmlns:c16="http://schemas.microsoft.com/office/drawing/2014/chart" uri="{C3380CC4-5D6E-409C-BE32-E72D297353CC}">
              <c16:uniqueId val="{00000001-E48A-48F6-A094-D8F4856673FC}"/>
            </c:ext>
          </c:extLst>
        </c:ser>
        <c:dLbls>
          <c:showLegendKey val="0"/>
          <c:showVal val="0"/>
          <c:showCatName val="0"/>
          <c:showSerName val="0"/>
          <c:showPercent val="0"/>
          <c:showBubbleSize val="0"/>
        </c:dLbls>
        <c:marker val="1"/>
        <c:smooth val="0"/>
        <c:axId val="452043208"/>
        <c:axId val="452047128"/>
      </c:lineChart>
      <c:dateAx>
        <c:axId val="452043208"/>
        <c:scaling>
          <c:orientation val="minMax"/>
        </c:scaling>
        <c:delete val="1"/>
        <c:axPos val="b"/>
        <c:numFmt formatCode="&quot;H&quot;yy" sourceLinked="1"/>
        <c:majorTickMark val="none"/>
        <c:minorTickMark val="none"/>
        <c:tickLblPos val="none"/>
        <c:crossAx val="452047128"/>
        <c:crosses val="autoZero"/>
        <c:auto val="1"/>
        <c:lblOffset val="100"/>
        <c:baseTimeUnit val="years"/>
      </c:dateAx>
      <c:valAx>
        <c:axId val="45204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4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c:v>
                </c:pt>
                <c:pt idx="1">
                  <c:v>56.07</c:v>
                </c:pt>
                <c:pt idx="2">
                  <c:v>59.09</c:v>
                </c:pt>
                <c:pt idx="3">
                  <c:v>57.23</c:v>
                </c:pt>
                <c:pt idx="4">
                  <c:v>51.45</c:v>
                </c:pt>
              </c:numCache>
            </c:numRef>
          </c:val>
          <c:extLst>
            <c:ext xmlns:c16="http://schemas.microsoft.com/office/drawing/2014/chart" uri="{C3380CC4-5D6E-409C-BE32-E72D297353CC}">
              <c16:uniqueId val="{00000000-7381-4548-BE57-F79D0ECD95C8}"/>
            </c:ext>
          </c:extLst>
        </c:ser>
        <c:dLbls>
          <c:showLegendKey val="0"/>
          <c:showVal val="0"/>
          <c:showCatName val="0"/>
          <c:showSerName val="0"/>
          <c:showPercent val="0"/>
          <c:showBubbleSize val="0"/>
        </c:dLbls>
        <c:gapWidth val="150"/>
        <c:axId val="452294408"/>
        <c:axId val="45229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55.88</c:v>
                </c:pt>
                <c:pt idx="2">
                  <c:v>55.03</c:v>
                </c:pt>
                <c:pt idx="3">
                  <c:v>54.05</c:v>
                </c:pt>
                <c:pt idx="4">
                  <c:v>54.43</c:v>
                </c:pt>
              </c:numCache>
            </c:numRef>
          </c:val>
          <c:smooth val="0"/>
          <c:extLst>
            <c:ext xmlns:c16="http://schemas.microsoft.com/office/drawing/2014/chart" uri="{C3380CC4-5D6E-409C-BE32-E72D297353CC}">
              <c16:uniqueId val="{00000001-7381-4548-BE57-F79D0ECD95C8}"/>
            </c:ext>
          </c:extLst>
        </c:ser>
        <c:dLbls>
          <c:showLegendKey val="0"/>
          <c:showVal val="0"/>
          <c:showCatName val="0"/>
          <c:showSerName val="0"/>
          <c:showPercent val="0"/>
          <c:showBubbleSize val="0"/>
        </c:dLbls>
        <c:marker val="1"/>
        <c:smooth val="0"/>
        <c:axId val="452294408"/>
        <c:axId val="452296368"/>
      </c:lineChart>
      <c:dateAx>
        <c:axId val="452294408"/>
        <c:scaling>
          <c:orientation val="minMax"/>
        </c:scaling>
        <c:delete val="1"/>
        <c:axPos val="b"/>
        <c:numFmt formatCode="&quot;H&quot;yy" sourceLinked="1"/>
        <c:majorTickMark val="none"/>
        <c:minorTickMark val="none"/>
        <c:tickLblPos val="none"/>
        <c:crossAx val="452296368"/>
        <c:crosses val="autoZero"/>
        <c:auto val="1"/>
        <c:lblOffset val="100"/>
        <c:baseTimeUnit val="years"/>
      </c:dateAx>
      <c:valAx>
        <c:axId val="45229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81.93</c:v>
                </c:pt>
                <c:pt idx="1">
                  <c:v>81.31</c:v>
                </c:pt>
                <c:pt idx="2">
                  <c:v>78.94</c:v>
                </c:pt>
                <c:pt idx="3">
                  <c:v>75.62</c:v>
                </c:pt>
                <c:pt idx="4">
                  <c:v>73.63</c:v>
                </c:pt>
              </c:numCache>
            </c:numRef>
          </c:val>
          <c:extLst>
            <c:ext xmlns:c16="http://schemas.microsoft.com/office/drawing/2014/chart" uri="{C3380CC4-5D6E-409C-BE32-E72D297353CC}">
              <c16:uniqueId val="{00000000-1A25-4A6B-AC30-60B28C24F88B}"/>
            </c:ext>
          </c:extLst>
        </c:ser>
        <c:dLbls>
          <c:showLegendKey val="0"/>
          <c:showVal val="0"/>
          <c:showCatName val="0"/>
          <c:showSerName val="0"/>
          <c:showPercent val="0"/>
          <c:showBubbleSize val="0"/>
        </c:dLbls>
        <c:gapWidth val="150"/>
        <c:axId val="452616768"/>
        <c:axId val="4526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80.989999999999995</c:v>
                </c:pt>
                <c:pt idx="2">
                  <c:v>81.900000000000006</c:v>
                </c:pt>
                <c:pt idx="3">
                  <c:v>80.510000000000005</c:v>
                </c:pt>
                <c:pt idx="4">
                  <c:v>79.44</c:v>
                </c:pt>
              </c:numCache>
            </c:numRef>
          </c:val>
          <c:smooth val="0"/>
          <c:extLst>
            <c:ext xmlns:c16="http://schemas.microsoft.com/office/drawing/2014/chart" uri="{C3380CC4-5D6E-409C-BE32-E72D297353CC}">
              <c16:uniqueId val="{00000001-1A25-4A6B-AC30-60B28C24F88B}"/>
            </c:ext>
          </c:extLst>
        </c:ser>
        <c:dLbls>
          <c:showLegendKey val="0"/>
          <c:showVal val="0"/>
          <c:showCatName val="0"/>
          <c:showSerName val="0"/>
          <c:showPercent val="0"/>
          <c:showBubbleSize val="0"/>
        </c:dLbls>
        <c:marker val="1"/>
        <c:smooth val="0"/>
        <c:axId val="452616768"/>
        <c:axId val="452617160"/>
      </c:lineChart>
      <c:dateAx>
        <c:axId val="452616768"/>
        <c:scaling>
          <c:orientation val="minMax"/>
        </c:scaling>
        <c:delete val="1"/>
        <c:axPos val="b"/>
        <c:numFmt formatCode="&quot;H&quot;yy" sourceLinked="1"/>
        <c:majorTickMark val="none"/>
        <c:minorTickMark val="none"/>
        <c:tickLblPos val="none"/>
        <c:crossAx val="452617160"/>
        <c:crosses val="autoZero"/>
        <c:auto val="1"/>
        <c:lblOffset val="100"/>
        <c:baseTimeUnit val="years"/>
      </c:dateAx>
      <c:valAx>
        <c:axId val="4526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129.82</c:v>
                </c:pt>
                <c:pt idx="1">
                  <c:v>139.06</c:v>
                </c:pt>
                <c:pt idx="2">
                  <c:v>126.19</c:v>
                </c:pt>
                <c:pt idx="3">
                  <c:v>131.38999999999999</c:v>
                </c:pt>
                <c:pt idx="4">
                  <c:v>121.58</c:v>
                </c:pt>
              </c:numCache>
            </c:numRef>
          </c:val>
          <c:extLst>
            <c:ext xmlns:c16="http://schemas.microsoft.com/office/drawing/2014/chart" uri="{C3380CC4-5D6E-409C-BE32-E72D297353CC}">
              <c16:uniqueId val="{00000000-6200-4BE5-8E34-3018CF17913E}"/>
            </c:ext>
          </c:extLst>
        </c:ser>
        <c:dLbls>
          <c:showLegendKey val="0"/>
          <c:showVal val="0"/>
          <c:showCatName val="0"/>
          <c:showSerName val="0"/>
          <c:showPercent val="0"/>
          <c:showBubbleSize val="0"/>
        </c:dLbls>
        <c:gapWidth val="150"/>
        <c:axId val="452042032"/>
        <c:axId val="4520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110.02</c:v>
                </c:pt>
                <c:pt idx="2">
                  <c:v>108.87</c:v>
                </c:pt>
                <c:pt idx="3">
                  <c:v>108.46</c:v>
                </c:pt>
                <c:pt idx="4">
                  <c:v>109.02</c:v>
                </c:pt>
              </c:numCache>
            </c:numRef>
          </c:val>
          <c:smooth val="0"/>
          <c:extLst>
            <c:ext xmlns:c16="http://schemas.microsoft.com/office/drawing/2014/chart" uri="{C3380CC4-5D6E-409C-BE32-E72D297353CC}">
              <c16:uniqueId val="{00000001-6200-4BE5-8E34-3018CF17913E}"/>
            </c:ext>
          </c:extLst>
        </c:ser>
        <c:dLbls>
          <c:showLegendKey val="0"/>
          <c:showVal val="0"/>
          <c:showCatName val="0"/>
          <c:showSerName val="0"/>
          <c:showPercent val="0"/>
          <c:showBubbleSize val="0"/>
        </c:dLbls>
        <c:marker val="1"/>
        <c:smooth val="0"/>
        <c:axId val="452042032"/>
        <c:axId val="452047520"/>
      </c:lineChart>
      <c:dateAx>
        <c:axId val="452042032"/>
        <c:scaling>
          <c:orientation val="minMax"/>
        </c:scaling>
        <c:delete val="1"/>
        <c:axPos val="b"/>
        <c:numFmt formatCode="&quot;H&quot;yy" sourceLinked="1"/>
        <c:majorTickMark val="none"/>
        <c:minorTickMark val="none"/>
        <c:tickLblPos val="none"/>
        <c:crossAx val="452047520"/>
        <c:crosses val="autoZero"/>
        <c:auto val="1"/>
        <c:lblOffset val="100"/>
        <c:baseTimeUnit val="years"/>
      </c:dateAx>
      <c:valAx>
        <c:axId val="45204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04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56.9</c:v>
                </c:pt>
                <c:pt idx="1">
                  <c:v>56.91</c:v>
                </c:pt>
                <c:pt idx="2">
                  <c:v>57.36</c:v>
                </c:pt>
                <c:pt idx="3">
                  <c:v>56.1</c:v>
                </c:pt>
                <c:pt idx="4">
                  <c:v>53.36</c:v>
                </c:pt>
              </c:numCache>
            </c:numRef>
          </c:val>
          <c:extLst>
            <c:ext xmlns:c16="http://schemas.microsoft.com/office/drawing/2014/chart" uri="{C3380CC4-5D6E-409C-BE32-E72D297353CC}">
              <c16:uniqueId val="{00000000-2975-4FAF-BCB0-B9D0C5DB1E02}"/>
            </c:ext>
          </c:extLst>
        </c:ser>
        <c:dLbls>
          <c:showLegendKey val="0"/>
          <c:showVal val="0"/>
          <c:showCatName val="0"/>
          <c:showSerName val="0"/>
          <c:showPercent val="0"/>
          <c:showBubbleSize val="0"/>
        </c:dLbls>
        <c:gapWidth val="150"/>
        <c:axId val="452041640"/>
        <c:axId val="45204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46.61</c:v>
                </c:pt>
                <c:pt idx="2">
                  <c:v>48.87</c:v>
                </c:pt>
                <c:pt idx="3">
                  <c:v>49.12</c:v>
                </c:pt>
                <c:pt idx="4">
                  <c:v>49.39</c:v>
                </c:pt>
              </c:numCache>
            </c:numRef>
          </c:val>
          <c:smooth val="0"/>
          <c:extLst>
            <c:ext xmlns:c16="http://schemas.microsoft.com/office/drawing/2014/chart" uri="{C3380CC4-5D6E-409C-BE32-E72D297353CC}">
              <c16:uniqueId val="{00000001-2975-4FAF-BCB0-B9D0C5DB1E02}"/>
            </c:ext>
          </c:extLst>
        </c:ser>
        <c:dLbls>
          <c:showLegendKey val="0"/>
          <c:showVal val="0"/>
          <c:showCatName val="0"/>
          <c:showSerName val="0"/>
          <c:showPercent val="0"/>
          <c:showBubbleSize val="0"/>
        </c:dLbls>
        <c:marker val="1"/>
        <c:smooth val="0"/>
        <c:axId val="452041640"/>
        <c:axId val="452046344"/>
      </c:lineChart>
      <c:dateAx>
        <c:axId val="452041640"/>
        <c:scaling>
          <c:orientation val="minMax"/>
        </c:scaling>
        <c:delete val="1"/>
        <c:axPos val="b"/>
        <c:numFmt formatCode="&quot;H&quot;yy" sourceLinked="1"/>
        <c:majorTickMark val="none"/>
        <c:minorTickMark val="none"/>
        <c:tickLblPos val="none"/>
        <c:crossAx val="452046344"/>
        <c:crosses val="autoZero"/>
        <c:auto val="1"/>
        <c:lblOffset val="100"/>
        <c:baseTimeUnit val="years"/>
      </c:dateAx>
      <c:valAx>
        <c:axId val="45204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13.25</c:v>
                </c:pt>
                <c:pt idx="1">
                  <c:v>15.01</c:v>
                </c:pt>
                <c:pt idx="2">
                  <c:v>25.43</c:v>
                </c:pt>
                <c:pt idx="3">
                  <c:v>28.75</c:v>
                </c:pt>
                <c:pt idx="4">
                  <c:v>28.49</c:v>
                </c:pt>
              </c:numCache>
            </c:numRef>
          </c:val>
          <c:extLst>
            <c:ext xmlns:c16="http://schemas.microsoft.com/office/drawing/2014/chart" uri="{C3380CC4-5D6E-409C-BE32-E72D297353CC}">
              <c16:uniqueId val="{00000000-01DA-4A8F-9F96-007044250129}"/>
            </c:ext>
          </c:extLst>
        </c:ser>
        <c:dLbls>
          <c:showLegendKey val="0"/>
          <c:showVal val="0"/>
          <c:showCatName val="0"/>
          <c:showSerName val="0"/>
          <c:showPercent val="0"/>
          <c:showBubbleSize val="0"/>
        </c:dLbls>
        <c:gapWidth val="150"/>
        <c:axId val="452045560"/>
        <c:axId val="45204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10.84</c:v>
                </c:pt>
                <c:pt idx="2">
                  <c:v>14.85</c:v>
                </c:pt>
                <c:pt idx="3">
                  <c:v>16.760000000000002</c:v>
                </c:pt>
                <c:pt idx="4">
                  <c:v>18.57</c:v>
                </c:pt>
              </c:numCache>
            </c:numRef>
          </c:val>
          <c:smooth val="0"/>
          <c:extLst>
            <c:ext xmlns:c16="http://schemas.microsoft.com/office/drawing/2014/chart" uri="{C3380CC4-5D6E-409C-BE32-E72D297353CC}">
              <c16:uniqueId val="{00000001-01DA-4A8F-9F96-007044250129}"/>
            </c:ext>
          </c:extLst>
        </c:ser>
        <c:dLbls>
          <c:showLegendKey val="0"/>
          <c:showVal val="0"/>
          <c:showCatName val="0"/>
          <c:showSerName val="0"/>
          <c:showPercent val="0"/>
          <c:showBubbleSize val="0"/>
        </c:dLbls>
        <c:marker val="1"/>
        <c:smooth val="0"/>
        <c:axId val="452045560"/>
        <c:axId val="452048696"/>
      </c:lineChart>
      <c:dateAx>
        <c:axId val="452045560"/>
        <c:scaling>
          <c:orientation val="minMax"/>
        </c:scaling>
        <c:delete val="1"/>
        <c:axPos val="b"/>
        <c:numFmt formatCode="&quot;H&quot;yy" sourceLinked="1"/>
        <c:majorTickMark val="none"/>
        <c:minorTickMark val="none"/>
        <c:tickLblPos val="none"/>
        <c:crossAx val="452048696"/>
        <c:crosses val="autoZero"/>
        <c:auto val="1"/>
        <c:lblOffset val="100"/>
        <c:baseTimeUnit val="years"/>
      </c:dateAx>
      <c:valAx>
        <c:axId val="45204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4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4-454E-A42D-BEF7996C8D2E}"/>
            </c:ext>
          </c:extLst>
        </c:ser>
        <c:dLbls>
          <c:showLegendKey val="0"/>
          <c:showVal val="0"/>
          <c:showCatName val="0"/>
          <c:showSerName val="0"/>
          <c:showPercent val="0"/>
          <c:showBubbleSize val="0"/>
        </c:dLbls>
        <c:gapWidth val="150"/>
        <c:axId val="452044776"/>
        <c:axId val="45204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7.31</c:v>
                </c:pt>
                <c:pt idx="2">
                  <c:v>3.16</c:v>
                </c:pt>
                <c:pt idx="3">
                  <c:v>11.94</c:v>
                </c:pt>
                <c:pt idx="4">
                  <c:v>11</c:v>
                </c:pt>
              </c:numCache>
            </c:numRef>
          </c:val>
          <c:smooth val="0"/>
          <c:extLst>
            <c:ext xmlns:c16="http://schemas.microsoft.com/office/drawing/2014/chart" uri="{C3380CC4-5D6E-409C-BE32-E72D297353CC}">
              <c16:uniqueId val="{00000001-2AD4-454E-A42D-BEF7996C8D2E}"/>
            </c:ext>
          </c:extLst>
        </c:ser>
        <c:dLbls>
          <c:showLegendKey val="0"/>
          <c:showVal val="0"/>
          <c:showCatName val="0"/>
          <c:showSerName val="0"/>
          <c:showPercent val="0"/>
          <c:showBubbleSize val="0"/>
        </c:dLbls>
        <c:marker val="1"/>
        <c:smooth val="0"/>
        <c:axId val="452044776"/>
        <c:axId val="452045168"/>
      </c:lineChart>
      <c:dateAx>
        <c:axId val="452044776"/>
        <c:scaling>
          <c:orientation val="minMax"/>
        </c:scaling>
        <c:delete val="1"/>
        <c:axPos val="b"/>
        <c:numFmt formatCode="&quot;H&quot;yy" sourceLinked="1"/>
        <c:majorTickMark val="none"/>
        <c:minorTickMark val="none"/>
        <c:tickLblPos val="none"/>
        <c:crossAx val="452045168"/>
        <c:crosses val="autoZero"/>
        <c:auto val="1"/>
        <c:lblOffset val="100"/>
        <c:baseTimeUnit val="years"/>
      </c:dateAx>
      <c:valAx>
        <c:axId val="45204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0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289.06</c:v>
                </c:pt>
                <c:pt idx="1">
                  <c:v>294.91000000000003</c:v>
                </c:pt>
                <c:pt idx="2">
                  <c:v>289.45</c:v>
                </c:pt>
                <c:pt idx="3">
                  <c:v>343.62</c:v>
                </c:pt>
                <c:pt idx="4">
                  <c:v>238.24</c:v>
                </c:pt>
              </c:numCache>
            </c:numRef>
          </c:val>
          <c:extLst>
            <c:ext xmlns:c16="http://schemas.microsoft.com/office/drawing/2014/chart" uri="{C3380CC4-5D6E-409C-BE32-E72D297353CC}">
              <c16:uniqueId val="{00000000-EC19-4A0A-ACFB-BC598105B668}"/>
            </c:ext>
          </c:extLst>
        </c:ser>
        <c:dLbls>
          <c:showLegendKey val="0"/>
          <c:showVal val="0"/>
          <c:showCatName val="0"/>
          <c:showSerName val="0"/>
          <c:showPercent val="0"/>
          <c:showBubbleSize val="0"/>
        </c:dLbls>
        <c:gapWidth val="150"/>
        <c:axId val="452299112"/>
        <c:axId val="4522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355.27</c:v>
                </c:pt>
                <c:pt idx="2">
                  <c:v>369.69</c:v>
                </c:pt>
                <c:pt idx="3">
                  <c:v>362.93</c:v>
                </c:pt>
                <c:pt idx="4">
                  <c:v>371.81</c:v>
                </c:pt>
              </c:numCache>
            </c:numRef>
          </c:val>
          <c:smooth val="0"/>
          <c:extLst>
            <c:ext xmlns:c16="http://schemas.microsoft.com/office/drawing/2014/chart" uri="{C3380CC4-5D6E-409C-BE32-E72D297353CC}">
              <c16:uniqueId val="{00000001-EC19-4A0A-ACFB-BC598105B668}"/>
            </c:ext>
          </c:extLst>
        </c:ser>
        <c:dLbls>
          <c:showLegendKey val="0"/>
          <c:showVal val="0"/>
          <c:showCatName val="0"/>
          <c:showSerName val="0"/>
          <c:showPercent val="0"/>
          <c:showBubbleSize val="0"/>
        </c:dLbls>
        <c:marker val="1"/>
        <c:smooth val="0"/>
        <c:axId val="452299112"/>
        <c:axId val="452298720"/>
      </c:lineChart>
      <c:dateAx>
        <c:axId val="452299112"/>
        <c:scaling>
          <c:orientation val="minMax"/>
        </c:scaling>
        <c:delete val="1"/>
        <c:axPos val="b"/>
        <c:numFmt formatCode="&quot;H&quot;yy" sourceLinked="1"/>
        <c:majorTickMark val="none"/>
        <c:minorTickMark val="none"/>
        <c:tickLblPos val="none"/>
        <c:crossAx val="452298720"/>
        <c:crosses val="autoZero"/>
        <c:auto val="1"/>
        <c:lblOffset val="100"/>
        <c:baseTimeUnit val="years"/>
      </c:dateAx>
      <c:valAx>
        <c:axId val="45229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29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185.52</c:v>
                </c:pt>
                <c:pt idx="1">
                  <c:v>149.46</c:v>
                </c:pt>
                <c:pt idx="2">
                  <c:v>114.19</c:v>
                </c:pt>
                <c:pt idx="3">
                  <c:v>131.11000000000001</c:v>
                </c:pt>
                <c:pt idx="4">
                  <c:v>229.73</c:v>
                </c:pt>
              </c:numCache>
            </c:numRef>
          </c:val>
          <c:extLst>
            <c:ext xmlns:c16="http://schemas.microsoft.com/office/drawing/2014/chart" uri="{C3380CC4-5D6E-409C-BE32-E72D297353CC}">
              <c16:uniqueId val="{00000000-16B3-4CEC-A731-750040F29CD6}"/>
            </c:ext>
          </c:extLst>
        </c:ser>
        <c:dLbls>
          <c:showLegendKey val="0"/>
          <c:showVal val="0"/>
          <c:showCatName val="0"/>
          <c:showSerName val="0"/>
          <c:showPercent val="0"/>
          <c:showBubbleSize val="0"/>
        </c:dLbls>
        <c:gapWidth val="150"/>
        <c:axId val="452301856"/>
        <c:axId val="4522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458.27</c:v>
                </c:pt>
                <c:pt idx="2">
                  <c:v>402.99</c:v>
                </c:pt>
                <c:pt idx="3">
                  <c:v>439.05</c:v>
                </c:pt>
                <c:pt idx="4">
                  <c:v>465.85</c:v>
                </c:pt>
              </c:numCache>
            </c:numRef>
          </c:val>
          <c:smooth val="0"/>
          <c:extLst>
            <c:ext xmlns:c16="http://schemas.microsoft.com/office/drawing/2014/chart" uri="{C3380CC4-5D6E-409C-BE32-E72D297353CC}">
              <c16:uniqueId val="{00000001-16B3-4CEC-A731-750040F29CD6}"/>
            </c:ext>
          </c:extLst>
        </c:ser>
        <c:dLbls>
          <c:showLegendKey val="0"/>
          <c:showVal val="0"/>
          <c:showCatName val="0"/>
          <c:showSerName val="0"/>
          <c:showPercent val="0"/>
          <c:showBubbleSize val="0"/>
        </c:dLbls>
        <c:marker val="1"/>
        <c:smooth val="0"/>
        <c:axId val="452301856"/>
        <c:axId val="452297152"/>
      </c:lineChart>
      <c:dateAx>
        <c:axId val="452301856"/>
        <c:scaling>
          <c:orientation val="minMax"/>
        </c:scaling>
        <c:delete val="1"/>
        <c:axPos val="b"/>
        <c:numFmt formatCode="&quot;H&quot;yy" sourceLinked="1"/>
        <c:majorTickMark val="none"/>
        <c:minorTickMark val="none"/>
        <c:tickLblPos val="none"/>
        <c:crossAx val="452297152"/>
        <c:crosses val="autoZero"/>
        <c:auto val="1"/>
        <c:lblOffset val="100"/>
        <c:baseTimeUnit val="years"/>
      </c:dateAx>
      <c:valAx>
        <c:axId val="45229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3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99.01</c:v>
                </c:pt>
                <c:pt idx="1">
                  <c:v>98.82</c:v>
                </c:pt>
                <c:pt idx="2">
                  <c:v>94.01</c:v>
                </c:pt>
                <c:pt idx="3">
                  <c:v>100.08</c:v>
                </c:pt>
                <c:pt idx="4">
                  <c:v>92.51</c:v>
                </c:pt>
              </c:numCache>
            </c:numRef>
          </c:val>
          <c:extLst>
            <c:ext xmlns:c16="http://schemas.microsoft.com/office/drawing/2014/chart" uri="{C3380CC4-5D6E-409C-BE32-E72D297353CC}">
              <c16:uniqueId val="{00000000-6D08-4F94-B866-E93E34462EE3}"/>
            </c:ext>
          </c:extLst>
        </c:ser>
        <c:dLbls>
          <c:showLegendKey val="0"/>
          <c:showVal val="0"/>
          <c:showCatName val="0"/>
          <c:showSerName val="0"/>
          <c:showPercent val="0"/>
          <c:showBubbleSize val="0"/>
        </c:dLbls>
        <c:gapWidth val="150"/>
        <c:axId val="452298328"/>
        <c:axId val="4522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96.77</c:v>
                </c:pt>
                <c:pt idx="2">
                  <c:v>98.66</c:v>
                </c:pt>
                <c:pt idx="3">
                  <c:v>95.26</c:v>
                </c:pt>
                <c:pt idx="4">
                  <c:v>92.39</c:v>
                </c:pt>
              </c:numCache>
            </c:numRef>
          </c:val>
          <c:smooth val="0"/>
          <c:extLst>
            <c:ext xmlns:c16="http://schemas.microsoft.com/office/drawing/2014/chart" uri="{C3380CC4-5D6E-409C-BE32-E72D297353CC}">
              <c16:uniqueId val="{00000001-6D08-4F94-B866-E93E34462EE3}"/>
            </c:ext>
          </c:extLst>
        </c:ser>
        <c:dLbls>
          <c:showLegendKey val="0"/>
          <c:showVal val="0"/>
          <c:showCatName val="0"/>
          <c:showSerName val="0"/>
          <c:showPercent val="0"/>
          <c:showBubbleSize val="0"/>
        </c:dLbls>
        <c:marker val="1"/>
        <c:smooth val="0"/>
        <c:axId val="452298328"/>
        <c:axId val="452297936"/>
      </c:lineChart>
      <c:dateAx>
        <c:axId val="452298328"/>
        <c:scaling>
          <c:orientation val="minMax"/>
        </c:scaling>
        <c:delete val="1"/>
        <c:axPos val="b"/>
        <c:numFmt formatCode="&quot;H&quot;yy" sourceLinked="1"/>
        <c:majorTickMark val="none"/>
        <c:minorTickMark val="none"/>
        <c:tickLblPos val="none"/>
        <c:crossAx val="452297936"/>
        <c:crosses val="autoZero"/>
        <c:auto val="1"/>
        <c:lblOffset val="100"/>
        <c:baseTimeUnit val="years"/>
      </c:dateAx>
      <c:valAx>
        <c:axId val="4522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9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140.44</c:v>
                </c:pt>
                <c:pt idx="1">
                  <c:v>140.93</c:v>
                </c:pt>
                <c:pt idx="2">
                  <c:v>149.15</c:v>
                </c:pt>
                <c:pt idx="3">
                  <c:v>139.71</c:v>
                </c:pt>
                <c:pt idx="4">
                  <c:v>153.32</c:v>
                </c:pt>
              </c:numCache>
            </c:numRef>
          </c:val>
          <c:extLst>
            <c:ext xmlns:c16="http://schemas.microsoft.com/office/drawing/2014/chart" uri="{C3380CC4-5D6E-409C-BE32-E72D297353CC}">
              <c16:uniqueId val="{00000000-FD6D-4136-9176-7B0D0F6487FE}"/>
            </c:ext>
          </c:extLst>
        </c:ser>
        <c:dLbls>
          <c:showLegendKey val="0"/>
          <c:showVal val="0"/>
          <c:showCatName val="0"/>
          <c:showSerName val="0"/>
          <c:showPercent val="0"/>
          <c:showBubbleSize val="0"/>
        </c:dLbls>
        <c:gapWidth val="150"/>
        <c:axId val="452299504"/>
        <c:axId val="45230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187.18</c:v>
                </c:pt>
                <c:pt idx="2">
                  <c:v>178.59</c:v>
                </c:pt>
                <c:pt idx="3">
                  <c:v>192.82</c:v>
                </c:pt>
                <c:pt idx="4">
                  <c:v>192.98</c:v>
                </c:pt>
              </c:numCache>
            </c:numRef>
          </c:val>
          <c:smooth val="0"/>
          <c:extLst>
            <c:ext xmlns:c16="http://schemas.microsoft.com/office/drawing/2014/chart" uri="{C3380CC4-5D6E-409C-BE32-E72D297353CC}">
              <c16:uniqueId val="{00000001-FD6D-4136-9176-7B0D0F6487FE}"/>
            </c:ext>
          </c:extLst>
        </c:ser>
        <c:dLbls>
          <c:showLegendKey val="0"/>
          <c:showVal val="0"/>
          <c:showCatName val="0"/>
          <c:showSerName val="0"/>
          <c:showPercent val="0"/>
          <c:showBubbleSize val="0"/>
        </c:dLbls>
        <c:marker val="1"/>
        <c:smooth val="0"/>
        <c:axId val="452299504"/>
        <c:axId val="452300680"/>
      </c:lineChart>
      <c:dateAx>
        <c:axId val="452299504"/>
        <c:scaling>
          <c:orientation val="minMax"/>
        </c:scaling>
        <c:delete val="1"/>
        <c:axPos val="b"/>
        <c:numFmt formatCode="&quot;H&quot;yy" sourceLinked="1"/>
        <c:majorTickMark val="none"/>
        <c:minorTickMark val="none"/>
        <c:tickLblPos val="none"/>
        <c:crossAx val="452300680"/>
        <c:crosses val="autoZero"/>
        <c:auto val="1"/>
        <c:lblOffset val="100"/>
        <c:baseTimeUnit val="years"/>
      </c:dateAx>
      <c:valAx>
        <c:axId val="45230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58" zoomScaleNormal="98" zoomScaleSheetLayoutView="58"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倶知安町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15123</v>
      </c>
      <c r="AM8" s="61"/>
      <c r="AN8" s="61"/>
      <c r="AO8" s="61"/>
      <c r="AP8" s="61"/>
      <c r="AQ8" s="61"/>
      <c r="AR8" s="61"/>
      <c r="AS8" s="61"/>
      <c r="AT8" s="52">
        <f>データ!$S$6</f>
        <v>261.33999999999997</v>
      </c>
      <c r="AU8" s="53"/>
      <c r="AV8" s="53"/>
      <c r="AW8" s="53"/>
      <c r="AX8" s="53"/>
      <c r="AY8" s="53"/>
      <c r="AZ8" s="53"/>
      <c r="BA8" s="53"/>
      <c r="BB8" s="54">
        <f>データ!$T$6</f>
        <v>57.87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78.150000000000006</v>
      </c>
      <c r="J10" s="53"/>
      <c r="K10" s="53"/>
      <c r="L10" s="53"/>
      <c r="M10" s="53"/>
      <c r="N10" s="53"/>
      <c r="O10" s="64"/>
      <c r="P10" s="54">
        <f>データ!$P$6</f>
        <v>96.32</v>
      </c>
      <c r="Q10" s="54"/>
      <c r="R10" s="54"/>
      <c r="S10" s="54"/>
      <c r="T10" s="54"/>
      <c r="U10" s="54"/>
      <c r="V10" s="54"/>
      <c r="W10" s="61">
        <f>データ!$Q$6</f>
        <v>2743</v>
      </c>
      <c r="X10" s="61"/>
      <c r="Y10" s="61"/>
      <c r="Z10" s="61"/>
      <c r="AA10" s="61"/>
      <c r="AB10" s="61"/>
      <c r="AC10" s="61"/>
      <c r="AD10" s="2"/>
      <c r="AE10" s="2"/>
      <c r="AF10" s="2"/>
      <c r="AG10" s="2"/>
      <c r="AH10" s="4"/>
      <c r="AI10" s="4"/>
      <c r="AJ10" s="4"/>
      <c r="AK10" s="4"/>
      <c r="AL10" s="61">
        <f>データ!$U$6</f>
        <v>14283</v>
      </c>
      <c r="AM10" s="61"/>
      <c r="AN10" s="61"/>
      <c r="AO10" s="61"/>
      <c r="AP10" s="61"/>
      <c r="AQ10" s="61"/>
      <c r="AR10" s="61"/>
      <c r="AS10" s="61"/>
      <c r="AT10" s="52">
        <f>データ!$V$6</f>
        <v>51.06</v>
      </c>
      <c r="AU10" s="53"/>
      <c r="AV10" s="53"/>
      <c r="AW10" s="53"/>
      <c r="AX10" s="53"/>
      <c r="AY10" s="53"/>
      <c r="AZ10" s="53"/>
      <c r="BA10" s="53"/>
      <c r="BB10" s="54">
        <f>データ!$W$6</f>
        <v>279.73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M6zjGYAmw+JwLSd5f2blQkkrjEFPnLqVTedEkIshULR8z3WYQKRJHuKJtQO22Fj/U7mMr9EnBb6Bx7UKd0UAQ==" saltValue="OULJdxD2Sp0aODiICpox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14001</v>
      </c>
      <c r="D6" s="34">
        <f t="shared" si="3"/>
        <v>46</v>
      </c>
      <c r="E6" s="34">
        <f t="shared" si="3"/>
        <v>1</v>
      </c>
      <c r="F6" s="34">
        <f t="shared" si="3"/>
        <v>0</v>
      </c>
      <c r="G6" s="34">
        <f t="shared" si="3"/>
        <v>1</v>
      </c>
      <c r="H6" s="34" t="str">
        <f t="shared" si="3"/>
        <v>北海道　倶知安町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78.150000000000006</v>
      </c>
      <c r="P6" s="35">
        <f t="shared" si="3"/>
        <v>96.32</v>
      </c>
      <c r="Q6" s="35">
        <f t="shared" si="3"/>
        <v>2743</v>
      </c>
      <c r="R6" s="35">
        <f t="shared" si="3"/>
        <v>15123</v>
      </c>
      <c r="S6" s="35">
        <f t="shared" si="3"/>
        <v>261.33999999999997</v>
      </c>
      <c r="T6" s="35">
        <f t="shared" si="3"/>
        <v>57.87</v>
      </c>
      <c r="U6" s="35">
        <f t="shared" si="3"/>
        <v>14283</v>
      </c>
      <c r="V6" s="35">
        <f t="shared" si="3"/>
        <v>51.06</v>
      </c>
      <c r="W6" s="35">
        <f t="shared" si="3"/>
        <v>279.73</v>
      </c>
      <c r="X6" s="36">
        <f>IF(X7="",NA(),X7)</f>
        <v>129.82</v>
      </c>
      <c r="Y6" s="36">
        <f t="shared" ref="Y6:AG6" si="4">IF(Y7="",NA(),Y7)</f>
        <v>139.06</v>
      </c>
      <c r="Z6" s="36">
        <f t="shared" si="4"/>
        <v>126.19</v>
      </c>
      <c r="AA6" s="36">
        <f t="shared" si="4"/>
        <v>131.38999999999999</v>
      </c>
      <c r="AB6" s="36">
        <f t="shared" si="4"/>
        <v>121.58</v>
      </c>
      <c r="AC6" s="36">
        <f t="shared" si="4"/>
        <v>111.71</v>
      </c>
      <c r="AD6" s="36">
        <f t="shared" si="4"/>
        <v>110.02</v>
      </c>
      <c r="AE6" s="36">
        <f t="shared" si="4"/>
        <v>108.87</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7.31</v>
      </c>
      <c r="AP6" s="36">
        <f t="shared" si="5"/>
        <v>3.16</v>
      </c>
      <c r="AQ6" s="36">
        <f t="shared" si="5"/>
        <v>11.94</v>
      </c>
      <c r="AR6" s="36">
        <f t="shared" si="5"/>
        <v>11</v>
      </c>
      <c r="AS6" s="35" t="str">
        <f>IF(AS7="","",IF(AS7="-","【-】","【"&amp;SUBSTITUTE(TEXT(AS7,"#,##0.00"),"-","△")&amp;"】"))</f>
        <v>【1.15】</v>
      </c>
      <c r="AT6" s="36">
        <f>IF(AT7="",NA(),AT7)</f>
        <v>289.06</v>
      </c>
      <c r="AU6" s="36">
        <f t="shared" ref="AU6:BC6" si="6">IF(AU7="",NA(),AU7)</f>
        <v>294.91000000000003</v>
      </c>
      <c r="AV6" s="36">
        <f t="shared" si="6"/>
        <v>289.45</v>
      </c>
      <c r="AW6" s="36">
        <f t="shared" si="6"/>
        <v>343.62</v>
      </c>
      <c r="AX6" s="36">
        <f t="shared" si="6"/>
        <v>238.24</v>
      </c>
      <c r="AY6" s="36">
        <f t="shared" si="6"/>
        <v>384.34</v>
      </c>
      <c r="AZ6" s="36">
        <f t="shared" si="6"/>
        <v>355.27</v>
      </c>
      <c r="BA6" s="36">
        <f t="shared" si="6"/>
        <v>369.69</v>
      </c>
      <c r="BB6" s="36">
        <f t="shared" si="6"/>
        <v>362.93</v>
      </c>
      <c r="BC6" s="36">
        <f t="shared" si="6"/>
        <v>371.81</v>
      </c>
      <c r="BD6" s="35" t="str">
        <f>IF(BD7="","",IF(BD7="-","【-】","【"&amp;SUBSTITUTE(TEXT(BD7,"#,##0.00"),"-","△")&amp;"】"))</f>
        <v>【260.31】</v>
      </c>
      <c r="BE6" s="36">
        <f>IF(BE7="",NA(),BE7)</f>
        <v>185.52</v>
      </c>
      <c r="BF6" s="36">
        <f t="shared" ref="BF6:BN6" si="7">IF(BF7="",NA(),BF7)</f>
        <v>149.46</v>
      </c>
      <c r="BG6" s="36">
        <f t="shared" si="7"/>
        <v>114.19</v>
      </c>
      <c r="BH6" s="36">
        <f t="shared" si="7"/>
        <v>131.11000000000001</v>
      </c>
      <c r="BI6" s="36">
        <f t="shared" si="7"/>
        <v>229.73</v>
      </c>
      <c r="BJ6" s="36">
        <f t="shared" si="7"/>
        <v>380.58</v>
      </c>
      <c r="BK6" s="36">
        <f t="shared" si="7"/>
        <v>458.27</v>
      </c>
      <c r="BL6" s="36">
        <f t="shared" si="7"/>
        <v>402.99</v>
      </c>
      <c r="BM6" s="36">
        <f t="shared" si="7"/>
        <v>439.05</v>
      </c>
      <c r="BN6" s="36">
        <f t="shared" si="7"/>
        <v>465.85</v>
      </c>
      <c r="BO6" s="35" t="str">
        <f>IF(BO7="","",IF(BO7="-","【-】","【"&amp;SUBSTITUTE(TEXT(BO7,"#,##0.00"),"-","△")&amp;"】"))</f>
        <v>【275.67】</v>
      </c>
      <c r="BP6" s="36">
        <f>IF(BP7="",NA(),BP7)</f>
        <v>99.01</v>
      </c>
      <c r="BQ6" s="36">
        <f t="shared" ref="BQ6:BY6" si="8">IF(BQ7="",NA(),BQ7)</f>
        <v>98.82</v>
      </c>
      <c r="BR6" s="36">
        <f t="shared" si="8"/>
        <v>94.01</v>
      </c>
      <c r="BS6" s="36">
        <f t="shared" si="8"/>
        <v>100.08</v>
      </c>
      <c r="BT6" s="36">
        <f t="shared" si="8"/>
        <v>92.51</v>
      </c>
      <c r="BU6" s="36">
        <f t="shared" si="8"/>
        <v>102.38</v>
      </c>
      <c r="BV6" s="36">
        <f t="shared" si="8"/>
        <v>96.77</v>
      </c>
      <c r="BW6" s="36">
        <f t="shared" si="8"/>
        <v>98.66</v>
      </c>
      <c r="BX6" s="36">
        <f t="shared" si="8"/>
        <v>95.26</v>
      </c>
      <c r="BY6" s="36">
        <f t="shared" si="8"/>
        <v>92.39</v>
      </c>
      <c r="BZ6" s="35" t="str">
        <f>IF(BZ7="","",IF(BZ7="-","【-】","【"&amp;SUBSTITUTE(TEXT(BZ7,"#,##0.00"),"-","△")&amp;"】"))</f>
        <v>【100.05】</v>
      </c>
      <c r="CA6" s="36">
        <f>IF(CA7="",NA(),CA7)</f>
        <v>140.44</v>
      </c>
      <c r="CB6" s="36">
        <f t="shared" ref="CB6:CJ6" si="9">IF(CB7="",NA(),CB7)</f>
        <v>140.93</v>
      </c>
      <c r="CC6" s="36">
        <f t="shared" si="9"/>
        <v>149.15</v>
      </c>
      <c r="CD6" s="36">
        <f t="shared" si="9"/>
        <v>139.71</v>
      </c>
      <c r="CE6" s="36">
        <f t="shared" si="9"/>
        <v>153.32</v>
      </c>
      <c r="CF6" s="36">
        <f t="shared" si="9"/>
        <v>168.67</v>
      </c>
      <c r="CG6" s="36">
        <f t="shared" si="9"/>
        <v>187.18</v>
      </c>
      <c r="CH6" s="36">
        <f t="shared" si="9"/>
        <v>178.59</v>
      </c>
      <c r="CI6" s="36">
        <f t="shared" si="9"/>
        <v>192.82</v>
      </c>
      <c r="CJ6" s="36">
        <f t="shared" si="9"/>
        <v>192.98</v>
      </c>
      <c r="CK6" s="35" t="str">
        <f>IF(CK7="","",IF(CK7="-","【-】","【"&amp;SUBSTITUTE(TEXT(CK7,"#,##0.00"),"-","△")&amp;"】"))</f>
        <v>【166.40】</v>
      </c>
      <c r="CL6" s="36">
        <f>IF(CL7="",NA(),CL7)</f>
        <v>54</v>
      </c>
      <c r="CM6" s="36">
        <f t="shared" ref="CM6:CU6" si="10">IF(CM7="",NA(),CM7)</f>
        <v>56.07</v>
      </c>
      <c r="CN6" s="36">
        <f t="shared" si="10"/>
        <v>59.09</v>
      </c>
      <c r="CO6" s="36">
        <f t="shared" si="10"/>
        <v>57.23</v>
      </c>
      <c r="CP6" s="36">
        <f t="shared" si="10"/>
        <v>51.45</v>
      </c>
      <c r="CQ6" s="36">
        <f t="shared" si="10"/>
        <v>54.92</v>
      </c>
      <c r="CR6" s="36">
        <f t="shared" si="10"/>
        <v>55.88</v>
      </c>
      <c r="CS6" s="36">
        <f t="shared" si="10"/>
        <v>55.03</v>
      </c>
      <c r="CT6" s="36">
        <f t="shared" si="10"/>
        <v>54.05</v>
      </c>
      <c r="CU6" s="36">
        <f t="shared" si="10"/>
        <v>54.43</v>
      </c>
      <c r="CV6" s="35" t="str">
        <f>IF(CV7="","",IF(CV7="-","【-】","【"&amp;SUBSTITUTE(TEXT(CV7,"#,##0.00"),"-","△")&amp;"】"))</f>
        <v>【60.69】</v>
      </c>
      <c r="CW6" s="36">
        <f>IF(CW7="",NA(),CW7)</f>
        <v>81.93</v>
      </c>
      <c r="CX6" s="36">
        <f t="shared" ref="CX6:DF6" si="11">IF(CX7="",NA(),CX7)</f>
        <v>81.31</v>
      </c>
      <c r="CY6" s="36">
        <f t="shared" si="11"/>
        <v>78.94</v>
      </c>
      <c r="CZ6" s="36">
        <f t="shared" si="11"/>
        <v>75.62</v>
      </c>
      <c r="DA6" s="36">
        <f t="shared" si="11"/>
        <v>73.63</v>
      </c>
      <c r="DB6" s="36">
        <f t="shared" si="11"/>
        <v>82.66</v>
      </c>
      <c r="DC6" s="36">
        <f t="shared" si="11"/>
        <v>80.989999999999995</v>
      </c>
      <c r="DD6" s="36">
        <f t="shared" si="11"/>
        <v>81.900000000000006</v>
      </c>
      <c r="DE6" s="36">
        <f t="shared" si="11"/>
        <v>80.510000000000005</v>
      </c>
      <c r="DF6" s="36">
        <f t="shared" si="11"/>
        <v>79.44</v>
      </c>
      <c r="DG6" s="35" t="str">
        <f>IF(DG7="","",IF(DG7="-","【-】","【"&amp;SUBSTITUTE(TEXT(DG7,"#,##0.00"),"-","△")&amp;"】"))</f>
        <v>【89.82】</v>
      </c>
      <c r="DH6" s="36">
        <f>IF(DH7="",NA(),DH7)</f>
        <v>56.9</v>
      </c>
      <c r="DI6" s="36">
        <f t="shared" ref="DI6:DQ6" si="12">IF(DI7="",NA(),DI7)</f>
        <v>56.91</v>
      </c>
      <c r="DJ6" s="36">
        <f t="shared" si="12"/>
        <v>57.36</v>
      </c>
      <c r="DK6" s="36">
        <f t="shared" si="12"/>
        <v>56.1</v>
      </c>
      <c r="DL6" s="36">
        <f t="shared" si="12"/>
        <v>53.36</v>
      </c>
      <c r="DM6" s="36">
        <f t="shared" si="12"/>
        <v>48.49</v>
      </c>
      <c r="DN6" s="36">
        <f t="shared" si="12"/>
        <v>46.61</v>
      </c>
      <c r="DO6" s="36">
        <f t="shared" si="12"/>
        <v>48.87</v>
      </c>
      <c r="DP6" s="36">
        <f t="shared" si="12"/>
        <v>49.12</v>
      </c>
      <c r="DQ6" s="36">
        <f t="shared" si="12"/>
        <v>49.39</v>
      </c>
      <c r="DR6" s="35" t="str">
        <f>IF(DR7="","",IF(DR7="-","【-】","【"&amp;SUBSTITUTE(TEXT(DR7,"#,##0.00"),"-","△")&amp;"】"))</f>
        <v>【50.19】</v>
      </c>
      <c r="DS6" s="36">
        <f>IF(DS7="",NA(),DS7)</f>
        <v>13.25</v>
      </c>
      <c r="DT6" s="36">
        <f t="shared" ref="DT6:EB6" si="13">IF(DT7="",NA(),DT7)</f>
        <v>15.01</v>
      </c>
      <c r="DU6" s="36">
        <f t="shared" si="13"/>
        <v>25.43</v>
      </c>
      <c r="DV6" s="36">
        <f t="shared" si="13"/>
        <v>28.75</v>
      </c>
      <c r="DW6" s="36">
        <f t="shared" si="13"/>
        <v>28.49</v>
      </c>
      <c r="DX6" s="36">
        <f t="shared" si="13"/>
        <v>12.79</v>
      </c>
      <c r="DY6" s="36">
        <f t="shared" si="13"/>
        <v>10.84</v>
      </c>
      <c r="DZ6" s="36">
        <f t="shared" si="13"/>
        <v>14.85</v>
      </c>
      <c r="EA6" s="36">
        <f t="shared" si="13"/>
        <v>16.760000000000002</v>
      </c>
      <c r="EB6" s="36">
        <f t="shared" si="13"/>
        <v>18.57</v>
      </c>
      <c r="EC6" s="35" t="str">
        <f>IF(EC7="","",IF(EC7="-","【-】","【"&amp;SUBSTITUTE(TEXT(EC7,"#,##0.00"),"-","△")&amp;"】"))</f>
        <v>【20.63】</v>
      </c>
      <c r="ED6" s="36">
        <f>IF(ED7="",NA(),ED7)</f>
        <v>0.85</v>
      </c>
      <c r="EE6" s="36">
        <f t="shared" ref="EE6:EM6" si="14">IF(EE7="",NA(),EE7)</f>
        <v>0.42</v>
      </c>
      <c r="EF6" s="36">
        <f t="shared" si="14"/>
        <v>0.54</v>
      </c>
      <c r="EG6" s="36">
        <f t="shared" si="14"/>
        <v>0.31</v>
      </c>
      <c r="EH6" s="36">
        <f t="shared" si="14"/>
        <v>0.39</v>
      </c>
      <c r="EI6" s="36">
        <f t="shared" si="14"/>
        <v>0.71</v>
      </c>
      <c r="EJ6" s="36">
        <f t="shared" si="14"/>
        <v>0.39</v>
      </c>
      <c r="EK6" s="36">
        <f t="shared" si="14"/>
        <v>0.5</v>
      </c>
      <c r="EL6" s="36">
        <f t="shared" si="14"/>
        <v>0.42</v>
      </c>
      <c r="EM6" s="36">
        <f t="shared" si="14"/>
        <v>0.44</v>
      </c>
      <c r="EN6" s="35" t="str">
        <f>IF(EN7="","",IF(EN7="-","【-】","【"&amp;SUBSTITUTE(TEXT(EN7,"#,##0.00"),"-","△")&amp;"】"))</f>
        <v>【0.69】</v>
      </c>
    </row>
    <row r="7" spans="1:144" s="37" customFormat="1" x14ac:dyDescent="0.15">
      <c r="A7" s="29"/>
      <c r="B7" s="38">
        <v>2020</v>
      </c>
      <c r="C7" s="38">
        <v>14001</v>
      </c>
      <c r="D7" s="38">
        <v>46</v>
      </c>
      <c r="E7" s="38">
        <v>1</v>
      </c>
      <c r="F7" s="38">
        <v>0</v>
      </c>
      <c r="G7" s="38">
        <v>1</v>
      </c>
      <c r="H7" s="38" t="s">
        <v>93</v>
      </c>
      <c r="I7" s="38" t="s">
        <v>94</v>
      </c>
      <c r="J7" s="38" t="s">
        <v>95</v>
      </c>
      <c r="K7" s="38" t="s">
        <v>96</v>
      </c>
      <c r="L7" s="38" t="s">
        <v>97</v>
      </c>
      <c r="M7" s="38" t="s">
        <v>98</v>
      </c>
      <c r="N7" s="39" t="s">
        <v>99</v>
      </c>
      <c r="O7" s="39">
        <v>78.150000000000006</v>
      </c>
      <c r="P7" s="39">
        <v>96.32</v>
      </c>
      <c r="Q7" s="39">
        <v>2743</v>
      </c>
      <c r="R7" s="39">
        <v>15123</v>
      </c>
      <c r="S7" s="39">
        <v>261.33999999999997</v>
      </c>
      <c r="T7" s="39">
        <v>57.87</v>
      </c>
      <c r="U7" s="39">
        <v>14283</v>
      </c>
      <c r="V7" s="39">
        <v>51.06</v>
      </c>
      <c r="W7" s="39">
        <v>279.73</v>
      </c>
      <c r="X7" s="39">
        <v>129.82</v>
      </c>
      <c r="Y7" s="39">
        <v>139.06</v>
      </c>
      <c r="Z7" s="39">
        <v>126.19</v>
      </c>
      <c r="AA7" s="39">
        <v>131.38999999999999</v>
      </c>
      <c r="AB7" s="39">
        <v>121.58</v>
      </c>
      <c r="AC7" s="39">
        <v>111.71</v>
      </c>
      <c r="AD7" s="39">
        <v>110.02</v>
      </c>
      <c r="AE7" s="39">
        <v>108.87</v>
      </c>
      <c r="AF7" s="39">
        <v>108.46</v>
      </c>
      <c r="AG7" s="39">
        <v>109.02</v>
      </c>
      <c r="AH7" s="39">
        <v>110.27</v>
      </c>
      <c r="AI7" s="39">
        <v>0</v>
      </c>
      <c r="AJ7" s="39">
        <v>0</v>
      </c>
      <c r="AK7" s="39">
        <v>0</v>
      </c>
      <c r="AL7" s="39">
        <v>0</v>
      </c>
      <c r="AM7" s="39">
        <v>0</v>
      </c>
      <c r="AN7" s="39">
        <v>1.72</v>
      </c>
      <c r="AO7" s="39">
        <v>7.31</v>
      </c>
      <c r="AP7" s="39">
        <v>3.16</v>
      </c>
      <c r="AQ7" s="39">
        <v>11.94</v>
      </c>
      <c r="AR7" s="39">
        <v>11</v>
      </c>
      <c r="AS7" s="39">
        <v>1.1499999999999999</v>
      </c>
      <c r="AT7" s="39">
        <v>289.06</v>
      </c>
      <c r="AU7" s="39">
        <v>294.91000000000003</v>
      </c>
      <c r="AV7" s="39">
        <v>289.45</v>
      </c>
      <c r="AW7" s="39">
        <v>343.62</v>
      </c>
      <c r="AX7" s="39">
        <v>238.24</v>
      </c>
      <c r="AY7" s="39">
        <v>384.34</v>
      </c>
      <c r="AZ7" s="39">
        <v>355.27</v>
      </c>
      <c r="BA7" s="39">
        <v>369.69</v>
      </c>
      <c r="BB7" s="39">
        <v>362.93</v>
      </c>
      <c r="BC7" s="39">
        <v>371.81</v>
      </c>
      <c r="BD7" s="39">
        <v>260.31</v>
      </c>
      <c r="BE7" s="39">
        <v>185.52</v>
      </c>
      <c r="BF7" s="39">
        <v>149.46</v>
      </c>
      <c r="BG7" s="39">
        <v>114.19</v>
      </c>
      <c r="BH7" s="39">
        <v>131.11000000000001</v>
      </c>
      <c r="BI7" s="39">
        <v>229.73</v>
      </c>
      <c r="BJ7" s="39">
        <v>380.58</v>
      </c>
      <c r="BK7" s="39">
        <v>458.27</v>
      </c>
      <c r="BL7" s="39">
        <v>402.99</v>
      </c>
      <c r="BM7" s="39">
        <v>439.05</v>
      </c>
      <c r="BN7" s="39">
        <v>465.85</v>
      </c>
      <c r="BO7" s="39">
        <v>275.67</v>
      </c>
      <c r="BP7" s="39">
        <v>99.01</v>
      </c>
      <c r="BQ7" s="39">
        <v>98.82</v>
      </c>
      <c r="BR7" s="39">
        <v>94.01</v>
      </c>
      <c r="BS7" s="39">
        <v>100.08</v>
      </c>
      <c r="BT7" s="39">
        <v>92.51</v>
      </c>
      <c r="BU7" s="39">
        <v>102.38</v>
      </c>
      <c r="BV7" s="39">
        <v>96.77</v>
      </c>
      <c r="BW7" s="39">
        <v>98.66</v>
      </c>
      <c r="BX7" s="39">
        <v>95.26</v>
      </c>
      <c r="BY7" s="39">
        <v>92.39</v>
      </c>
      <c r="BZ7" s="39">
        <v>100.05</v>
      </c>
      <c r="CA7" s="39">
        <v>140.44</v>
      </c>
      <c r="CB7" s="39">
        <v>140.93</v>
      </c>
      <c r="CC7" s="39">
        <v>149.15</v>
      </c>
      <c r="CD7" s="39">
        <v>139.71</v>
      </c>
      <c r="CE7" s="39">
        <v>153.32</v>
      </c>
      <c r="CF7" s="39">
        <v>168.67</v>
      </c>
      <c r="CG7" s="39">
        <v>187.18</v>
      </c>
      <c r="CH7" s="39">
        <v>178.59</v>
      </c>
      <c r="CI7" s="39">
        <v>192.82</v>
      </c>
      <c r="CJ7" s="39">
        <v>192.98</v>
      </c>
      <c r="CK7" s="39">
        <v>166.4</v>
      </c>
      <c r="CL7" s="39">
        <v>54</v>
      </c>
      <c r="CM7" s="39">
        <v>56.07</v>
      </c>
      <c r="CN7" s="39">
        <v>59.09</v>
      </c>
      <c r="CO7" s="39">
        <v>57.23</v>
      </c>
      <c r="CP7" s="39">
        <v>51.45</v>
      </c>
      <c r="CQ7" s="39">
        <v>54.92</v>
      </c>
      <c r="CR7" s="39">
        <v>55.88</v>
      </c>
      <c r="CS7" s="39">
        <v>55.03</v>
      </c>
      <c r="CT7" s="39">
        <v>54.05</v>
      </c>
      <c r="CU7" s="39">
        <v>54.43</v>
      </c>
      <c r="CV7" s="39">
        <v>60.69</v>
      </c>
      <c r="CW7" s="39">
        <v>81.93</v>
      </c>
      <c r="CX7" s="39">
        <v>81.31</v>
      </c>
      <c r="CY7" s="39">
        <v>78.94</v>
      </c>
      <c r="CZ7" s="39">
        <v>75.62</v>
      </c>
      <c r="DA7" s="39">
        <v>73.63</v>
      </c>
      <c r="DB7" s="39">
        <v>82.66</v>
      </c>
      <c r="DC7" s="39">
        <v>80.989999999999995</v>
      </c>
      <c r="DD7" s="39">
        <v>81.900000000000006</v>
      </c>
      <c r="DE7" s="39">
        <v>80.510000000000005</v>
      </c>
      <c r="DF7" s="39">
        <v>79.44</v>
      </c>
      <c r="DG7" s="39">
        <v>89.82</v>
      </c>
      <c r="DH7" s="39">
        <v>56.9</v>
      </c>
      <c r="DI7" s="39">
        <v>56.91</v>
      </c>
      <c r="DJ7" s="39">
        <v>57.36</v>
      </c>
      <c r="DK7" s="39">
        <v>56.1</v>
      </c>
      <c r="DL7" s="39">
        <v>53.36</v>
      </c>
      <c r="DM7" s="39">
        <v>48.49</v>
      </c>
      <c r="DN7" s="39">
        <v>46.61</v>
      </c>
      <c r="DO7" s="39">
        <v>48.87</v>
      </c>
      <c r="DP7" s="39">
        <v>49.12</v>
      </c>
      <c r="DQ7" s="39">
        <v>49.39</v>
      </c>
      <c r="DR7" s="39">
        <v>50.19</v>
      </c>
      <c r="DS7" s="39">
        <v>13.25</v>
      </c>
      <c r="DT7" s="39">
        <v>15.01</v>
      </c>
      <c r="DU7" s="39">
        <v>25.43</v>
      </c>
      <c r="DV7" s="39">
        <v>28.75</v>
      </c>
      <c r="DW7" s="39">
        <v>28.49</v>
      </c>
      <c r="DX7" s="39">
        <v>12.79</v>
      </c>
      <c r="DY7" s="39">
        <v>10.84</v>
      </c>
      <c r="DZ7" s="39">
        <v>14.85</v>
      </c>
      <c r="EA7" s="39">
        <v>16.760000000000002</v>
      </c>
      <c r="EB7" s="39">
        <v>18.57</v>
      </c>
      <c r="EC7" s="39">
        <v>20.63</v>
      </c>
      <c r="ED7" s="39">
        <v>0.85</v>
      </c>
      <c r="EE7" s="39">
        <v>0.42</v>
      </c>
      <c r="EF7" s="39">
        <v>0.54</v>
      </c>
      <c r="EG7" s="39">
        <v>0.31</v>
      </c>
      <c r="EH7" s="39">
        <v>0.39</v>
      </c>
      <c r="EI7" s="39">
        <v>0.71</v>
      </c>
      <c r="EJ7" s="39">
        <v>0.39</v>
      </c>
      <c r="EK7" s="39">
        <v>0.5</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関口 展弘</cp:lastModifiedBy>
  <cp:lastPrinted>2022-03-02T02:34:55Z</cp:lastPrinted>
  <dcterms:created xsi:type="dcterms:W3CDTF">2021-12-03T06:41:39Z</dcterms:created>
  <dcterms:modified xsi:type="dcterms:W3CDTF">2022-03-02T02:35:42Z</dcterms:modified>
  <cp:category/>
</cp:coreProperties>
</file>