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Sk1uFiZMH2mPwKAhK327+ZuAnQH23OD63Zb5T8nXC7eSQ55XmfBMZvdUzggOOHi92MjJRwn6qsHJK4t+pTCb0A==" workbookSaltValue="f0HJDeQaieHaUsrLVILYfQ=="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<sst xmlns="http://schemas.openxmlformats.org/spreadsheetml/2006/main" xmlns:r="http://schemas.openxmlformats.org/officeDocument/2006/relationships" count="116" uniqueCount="116">
  <si>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1④</t>
  </si>
  <si>
    <t>2. 老朽化の状況について</t>
  </si>
  <si>
    <t>経営比較分析表（令和2年度決算）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</si>
  <si>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</si>
  <si>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</si>
  <si>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</si>
  <si>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</si>
  <si>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</si>
  <si>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</si>
  <si>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</si>
  <si>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</si>
  <si>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</si>
  <si>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</si>
  <si>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特定環境保全公共下水道</t>
  </si>
  <si>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</si>
  <si>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</si>
  <si>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</si>
  <si>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</si>
  <si>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</si>
  <si>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</si>
  <si>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</si>
  <si>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</si>
  <si>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</si>
  <si>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</si>
  <si>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</si>
  <si>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</si>
  <si>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</si>
  <si>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</si>
  <si>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</si>
  <si>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</si>
  <si>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</si>
  <si>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</si>
  <si>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</si>
  <si>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</si>
  <si>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</si>
  <si>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</si>
  <si>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</si>
  <si>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</si>
  <si>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</si>
  <si>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</si>
  <si>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令和2年度全国平均</t>
    <rPh sb="0" eb="2">
      <t>レイワ</t>
    </rPh>
    <rPh sb="3" eb="5">
      <t>ネンド</t>
    </rPh>
    <phoneticPr fontId="1"/>
  </si>
  <si>
    <t>分析欄</t>
    <rPh sb="0" eb="2">
      <t>ブンセキ</t>
    </rPh>
    <rPh sb="2" eb="3">
      <t>ラン</t>
    </rPh>
    <phoneticPr fontId="1"/>
  </si>
  <si>
    <t>-</t>
  </si>
  <si>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</si>
  <si>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</si>
  <si>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</si>
  <si>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</si>
  <si>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</si>
  <si>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</si>
  <si>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</si>
  <si>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</si>
  <si>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</si>
  <si>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</si>
  <si>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</si>
  <si>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</si>
  <si>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</si>
  <si>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</si>
  <si>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</si>
  <si>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</si>
  <si>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</si>
  <si>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</si>
  <si>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</si>
  <si>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</si>
  <si>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</si>
  <si>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</si>
  <si>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</si>
  <si>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</si>
  <si>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</si>
  <si>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</si>
  <si>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</si>
  <si>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</si>
  <si>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</si>
  <si>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</si>
  <si>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</si>
  <si>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</si>
  <si>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</si>
  <si>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</si>
  <si>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</si>
  <si>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</si>
  <si>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</si>
  <si>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</si>
  <si>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</si>
  <si>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</si>
  <si>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</si>
  <si>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</si>
  <si>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</si>
  <si>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</si>
  <si>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</si>
  <si>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</si>
  <si>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</si>
  <si>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</si>
  <si>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</si>
  <si>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</si>
  <si>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</si>
  <si>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</si>
  <si>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</si>
  <si>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</si>
  <si>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北海道　倶知安町</t>
  </si>
  <si>
    <t>法非適用</t>
  </si>
  <si>
    <t>下水道事業</t>
  </si>
  <si>
    <t>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</si>
  <si>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</si>
  <si>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</si>
  <si>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</si>
  <si>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</si>
  <si>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</si>
  <si>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</si>
  <si>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</si>
  <si>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</si>
  <si>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</si>
  <si>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</si>
  <si>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</si>
  <si>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</si>
  <si>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xml:space="preserve">③管渠改善率
供用開始より30年未満のため管渠更新は行っていない。管渠管内の調査結果により、修繕が必要な箇所は順次補修を進めて適切な維持管理に努めている。
</t>
  </si>
  <si>
    <t>①収益的収支比率
総費用及び地方債償還金は増えているが、新型コロナウイルス感染症の影響で料金収入が減少したことにより、収支比率は大きく低下した。
④企業債残高対事業規模比率
特環地区は更新時期に至っておらず、企業債の借入は落ち着いているため、類似団体平均値よりは低い値となっている。
⑤経費回収率
100％に近い数字を維持してきたが、本年度は料金収入が減少したため、比率は大きく低下した。引き続き経費の削減に努める。
⑥汚水処理原価
汚水処理費はわずかに減少したが、利用者の減により、有収水量が大きく減少しているため汚水処理原価が上昇した。
⑦施設利用率
将来的な観光人口増加を見込んでいるため利用率は余裕があったが、本年度は新型コロナウイルス感染症の影響で観光客が激減したことにより、前年度より利用率が低下した。
⑧水洗化率
人口変動が大きいが、コンドミニアム・別荘等の新築物件が多いため、類似団体平均値よりは高い割合となっている。</t>
    <rPh sb="9" eb="10">
      <t>ソウ</t>
    </rPh>
    <rPh sb="10" eb="12">
      <t>ヒヨウ</t>
    </rPh>
    <rPh sb="12" eb="13">
      <t>オヨ</t>
    </rPh>
    <rPh sb="14" eb="17">
      <t>チホウサイ</t>
    </rPh>
    <rPh sb="17" eb="19">
      <t>ショウカン</t>
    </rPh>
    <rPh sb="19" eb="20">
      <t>キン</t>
    </rPh>
    <rPh sb="21" eb="22">
      <t>フ</t>
    </rPh>
    <rPh sb="44" eb="46">
      <t>リョウキン</t>
    </rPh>
    <rPh sb="46" eb="48">
      <t>シュウニュウ</t>
    </rPh>
    <rPh sb="49" eb="51">
      <t>ゲンショウ</t>
    </rPh>
    <rPh sb="59" eb="61">
      <t>シュウシ</t>
    </rPh>
    <rPh sb="61" eb="63">
      <t>ヒリツ</t>
    </rPh>
    <rPh sb="64" eb="65">
      <t>オオ</t>
    </rPh>
    <rPh sb="67" eb="69">
      <t>テイカ</t>
    </rPh>
    <rPh sb="167" eb="169">
      <t>ホンネン</t>
    </rPh>
    <rPh sb="169" eb="170">
      <t>ド</t>
    </rPh>
    <rPh sb="176" eb="178">
      <t>ゲンショウ</t>
    </rPh>
    <rPh sb="183" eb="185">
      <t>ヒリツ</t>
    </rPh>
    <rPh sb="186" eb="187">
      <t>オオ</t>
    </rPh>
    <rPh sb="189" eb="191">
      <t>テイカ</t>
    </rPh>
    <rPh sb="227" eb="229">
      <t>ゲンショウ</t>
    </rPh>
    <rPh sb="247" eb="248">
      <t>オオ</t>
    </rPh>
    <rPh sb="250" eb="252">
      <t>ゲンショウ</t>
    </rPh>
    <rPh sb="262" eb="264">
      <t>ゲンカ</t>
    </rPh>
    <rPh sb="265" eb="267">
      <t>ジョウショウ</t>
    </rPh>
    <rPh sb="278" eb="281">
      <t>ショウライテキ</t>
    </rPh>
    <rPh sb="282" eb="284">
      <t>カンコウ</t>
    </rPh>
    <rPh sb="284" eb="286">
      <t>ジンコウ</t>
    </rPh>
    <rPh sb="286" eb="288">
      <t>ゾウカ</t>
    </rPh>
    <rPh sb="289" eb="291">
      <t>ミコ</t>
    </rPh>
    <rPh sb="297" eb="299">
      <t>リヨウ</t>
    </rPh>
    <rPh sb="299" eb="300">
      <t>リツ</t>
    </rPh>
    <rPh sb="301" eb="303">
      <t>ヨユウ</t>
    </rPh>
    <rPh sb="309" eb="311">
      <t>ホンネン</t>
    </rPh>
    <rPh sb="311" eb="312">
      <t>ド</t>
    </rPh>
    <rPh sb="313" eb="315">
      <t>シンガタ</t>
    </rPh>
    <rPh sb="322" eb="325">
      <t>カンセンショウ</t>
    </rPh>
    <rPh sb="326" eb="328">
      <t>エイキョウ</t>
    </rPh>
    <rPh sb="329" eb="332">
      <t>カンコウキャク</t>
    </rPh>
    <rPh sb="333" eb="335">
      <t>ゲキゲン</t>
    </rPh>
    <rPh sb="343" eb="346">
      <t>ゼンネンド</t>
    </rPh>
    <rPh sb="348" eb="351">
      <t>リヨウリツ</t>
    </rPh>
    <rPh sb="352" eb="354">
      <t>テイカ</t>
    </rPh>
    <phoneticPr fontId="1"/>
  </si>
  <si>
    <t>新型コロナウイルス感染症により、観光客及び外国人居住者が減少したことにより、料金収入に大きく影響を及ぼした。
今後は、一般会計からの繰入を抑え、料金収入で賄っていけるように経費節減や定期的な使用料の見直しを行うなど、経営努力を続ける。</t>
    <rPh sb="0" eb="2">
      <t>シンガタ</t>
    </rPh>
    <rPh sb="9" eb="12">
      <t>カンセンショウ</t>
    </rPh>
    <rPh sb="16" eb="18">
      <t>カンコウ</t>
    </rPh>
    <rPh sb="18" eb="19">
      <t>キャク</t>
    </rPh>
    <rPh sb="19" eb="20">
      <t>オヨ</t>
    </rPh>
    <rPh sb="21" eb="24">
      <t>ガイコクジン</t>
    </rPh>
    <rPh sb="24" eb="26">
      <t>キョジュウ</t>
    </rPh>
    <rPh sb="26" eb="27">
      <t>シャ</t>
    </rPh>
    <rPh sb="28" eb="30">
      <t>ゲンショウ</t>
    </rPh>
    <rPh sb="38" eb="40">
      <t>リョウキン</t>
    </rPh>
    <rPh sb="40" eb="42">
      <t>シュウニュウ</t>
    </rPh>
    <rPh sb="43" eb="44">
      <t>オオ</t>
    </rPh>
    <rPh sb="46" eb="48">
      <t>エイキョウ</t>
    </rPh>
    <rPh sb="49" eb="50">
      <t>オヨ</t>
    </rPh>
    <rPh sb="55" eb="57">
      <t>コンゴ</t>
    </rPh>
    <rPh sb="59" eb="61">
      <t>イッパン</t>
    </rPh>
    <rPh sb="61" eb="63">
      <t>カイケイ</t>
    </rPh>
    <rPh sb="72" eb="74">
      <t>リョウキン</t>
    </rPh>
    <rPh sb="74" eb="76">
      <t>シュウニュウ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</si>
</sst>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quot;-&quot;">
                  <c:v>0.5</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9.e-002</c:v>
                </c:pt>
                <c:pt idx="1">
                  <c:v>9.e-002</c:v>
                </c:pt>
                <c:pt idx="2">
                  <c:v>0.13</c:v>
                </c:pt>
                <c:pt idx="3">
                  <c:v>0.36</c:v>
                </c:pt>
                <c:pt idx="4">
                  <c:v>0.39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49.22</c:v>
                </c:pt>
                <c:pt idx="1">
                  <c:v>99.95</c:v>
                </c:pt>
                <c:pt idx="2">
                  <c:v>98.21</c:v>
                </c:pt>
                <c:pt idx="3">
                  <c:v>99.95</c:v>
                </c:pt>
                <c:pt idx="4">
                  <c:v>88.62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694.7</c:v>
                </c:pt>
                <c:pt idx="1">
                  <c:v>622.76</c:v>
                </c:pt>
                <c:pt idx="2">
                  <c:v>486.22</c:v>
                </c:pt>
                <c:pt idx="3">
                  <c:v>319.51</c:v>
                </c:pt>
                <c:pt idx="4">
                  <c:v>473.74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1298.9100000000001</c:v>
                </c:pt>
                <c:pt idx="1">
                  <c:v>1243.71</c:v>
                </c:pt>
                <c:pt idx="2">
                  <c:v>1194.1500000000001</c:v>
                </c:pt>
                <c:pt idx="3">
                  <c:v>1206.79</c:v>
                </c:pt>
                <c:pt idx="4">
                  <c:v>1258.43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100</c:v>
                </c:pt>
                <c:pt idx="1">
                  <c:v>100</c:v>
                </c:pt>
                <c:pt idx="2">
                  <c:v>100</c:v>
                </c:pt>
                <c:pt idx="3">
                  <c:v>99.97</c:v>
                </c:pt>
                <c:pt idx="4">
                  <c:v>82.26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69.87</c:v>
                </c:pt>
                <c:pt idx="1">
                  <c:v>74.3</c:v>
                </c:pt>
                <c:pt idx="2">
                  <c:v>72.260000000000005</c:v>
                </c:pt>
                <c:pt idx="3">
                  <c:v>71.84</c:v>
                </c:pt>
                <c:pt idx="4">
                  <c:v>73.36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167.38</c:v>
                </c:pt>
                <c:pt idx="1">
                  <c:v>150.72999999999999</c:v>
                </c:pt>
                <c:pt idx="2">
                  <c:v>142.19</c:v>
                </c:pt>
                <c:pt idx="3">
                  <c:v>132.6</c:v>
                </c:pt>
                <c:pt idx="4">
                  <c:v>173.55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234.96</c:v>
                </c:pt>
                <c:pt idx="1">
                  <c:v>221.81</c:v>
                </c:pt>
                <c:pt idx="2">
                  <c:v>230.02</c:v>
                </c:pt>
                <c:pt idx="3">
                  <c:v>228.47</c:v>
                </c:pt>
                <c:pt idx="4">
                  <c:v>224.88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13.43</c:v>
                </c:pt>
                <c:pt idx="1">
                  <c:v>14.08</c:v>
                </c:pt>
                <c:pt idx="2">
                  <c:v>15.44</c:v>
                </c:pt>
                <c:pt idx="3">
                  <c:v>15.75</c:v>
                </c:pt>
                <c:pt idx="4">
                  <c:v>8.65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42.9</c:v>
                </c:pt>
                <c:pt idx="1">
                  <c:v>43.36</c:v>
                </c:pt>
                <c:pt idx="2">
                  <c:v>42.56</c:v>
                </c:pt>
                <c:pt idx="3">
                  <c:v>42.47</c:v>
                </c:pt>
                <c:pt idx="4">
                  <c:v>42.4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94.34</c:v>
                </c:pt>
                <c:pt idx="1">
                  <c:v>90.52</c:v>
                </c:pt>
                <c:pt idx="2">
                  <c:v>95.66</c:v>
                </c:pt>
                <c:pt idx="3">
                  <c:v>96.18</c:v>
                </c:pt>
                <c:pt idx="4">
                  <c:v>91.48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83.5</c:v>
                </c:pt>
                <c:pt idx="1">
                  <c:v>83.06</c:v>
                </c:pt>
                <c:pt idx="2">
                  <c:v>83.32</c:v>
                </c:pt>
                <c:pt idx="3">
                  <c:v>83.75</c:v>
                </c:pt>
                <c:pt idx="4">
                  <c:v>84.19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【1,260.21】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【84.75】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【42.90】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【215.41】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【75.29】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G1"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倶知安町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12</v>
      </c>
      <c r="J7" s="5"/>
      <c r="K7" s="5"/>
      <c r="L7" s="5"/>
      <c r="M7" s="5"/>
      <c r="N7" s="5"/>
      <c r="O7" s="5"/>
      <c r="P7" s="5" t="s">
        <v>4</v>
      </c>
      <c r="Q7" s="5"/>
      <c r="R7" s="5"/>
      <c r="S7" s="5"/>
      <c r="T7" s="5"/>
      <c r="U7" s="5"/>
      <c r="V7" s="5"/>
      <c r="W7" s="5" t="s">
        <v>15</v>
      </c>
      <c r="X7" s="5"/>
      <c r="Y7" s="5"/>
      <c r="Z7" s="5"/>
      <c r="AA7" s="5"/>
      <c r="AB7" s="5"/>
      <c r="AC7" s="5"/>
      <c r="AD7" s="5" t="s">
        <v>7</v>
      </c>
      <c r="AE7" s="5"/>
      <c r="AF7" s="5"/>
      <c r="AG7" s="5"/>
      <c r="AH7" s="5"/>
      <c r="AI7" s="5"/>
      <c r="AJ7" s="5"/>
      <c r="AK7" s="3"/>
      <c r="AL7" s="5" t="s">
        <v>17</v>
      </c>
      <c r="AM7" s="5"/>
      <c r="AN7" s="5"/>
      <c r="AO7" s="5"/>
      <c r="AP7" s="5"/>
      <c r="AQ7" s="5"/>
      <c r="AR7" s="5"/>
      <c r="AS7" s="5"/>
      <c r="AT7" s="5" t="s">
        <v>8</v>
      </c>
      <c r="AU7" s="5"/>
      <c r="AV7" s="5"/>
      <c r="AW7" s="5"/>
      <c r="AX7" s="5"/>
      <c r="AY7" s="5"/>
      <c r="AZ7" s="5"/>
      <c r="BA7" s="5"/>
      <c r="BB7" s="5" t="s">
        <v>18</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1" t="str">
        <f>データ!$M$6</f>
        <v>非設置</v>
      </c>
      <c r="AE8" s="21"/>
      <c r="AF8" s="21"/>
      <c r="AG8" s="21"/>
      <c r="AH8" s="21"/>
      <c r="AI8" s="21"/>
      <c r="AJ8" s="21"/>
      <c r="AK8" s="3"/>
      <c r="AL8" s="22">
        <f>データ!S6</f>
        <v>15123</v>
      </c>
      <c r="AM8" s="22"/>
      <c r="AN8" s="22"/>
      <c r="AO8" s="22"/>
      <c r="AP8" s="22"/>
      <c r="AQ8" s="22"/>
      <c r="AR8" s="22"/>
      <c r="AS8" s="22"/>
      <c r="AT8" s="7">
        <f>データ!T6</f>
        <v>261.33999999999997</v>
      </c>
      <c r="AU8" s="7"/>
      <c r="AV8" s="7"/>
      <c r="AW8" s="7"/>
      <c r="AX8" s="7"/>
      <c r="AY8" s="7"/>
      <c r="AZ8" s="7"/>
      <c r="BA8" s="7"/>
      <c r="BB8" s="7">
        <f>データ!U6</f>
        <v>57.87</v>
      </c>
      <c r="BC8" s="7"/>
      <c r="BD8" s="7"/>
      <c r="BE8" s="7"/>
      <c r="BF8" s="7"/>
      <c r="BG8" s="7"/>
      <c r="BH8" s="7"/>
      <c r="BI8" s="7"/>
      <c r="BJ8" s="3"/>
      <c r="BK8" s="3"/>
      <c r="BL8" s="28" t="s">
        <v>14</v>
      </c>
      <c r="BM8" s="38"/>
      <c r="BN8" s="45" t="s">
        <v>21</v>
      </c>
      <c r="BO8" s="48"/>
      <c r="BP8" s="48"/>
      <c r="BQ8" s="48"/>
      <c r="BR8" s="48"/>
      <c r="BS8" s="48"/>
      <c r="BT8" s="48"/>
      <c r="BU8" s="48"/>
      <c r="BV8" s="48"/>
      <c r="BW8" s="48"/>
      <c r="BX8" s="48"/>
      <c r="BY8" s="52"/>
    </row>
    <row r="9" spans="1:78" ht="18.75" customHeight="1">
      <c r="A9" s="2"/>
      <c r="B9" s="5" t="s">
        <v>22</v>
      </c>
      <c r="C9" s="5"/>
      <c r="D9" s="5"/>
      <c r="E9" s="5"/>
      <c r="F9" s="5"/>
      <c r="G9" s="5"/>
      <c r="H9" s="5"/>
      <c r="I9" s="5" t="s">
        <v>24</v>
      </c>
      <c r="J9" s="5"/>
      <c r="K9" s="5"/>
      <c r="L9" s="5"/>
      <c r="M9" s="5"/>
      <c r="N9" s="5"/>
      <c r="O9" s="5"/>
      <c r="P9" s="5" t="s">
        <v>26</v>
      </c>
      <c r="Q9" s="5"/>
      <c r="R9" s="5"/>
      <c r="S9" s="5"/>
      <c r="T9" s="5"/>
      <c r="U9" s="5"/>
      <c r="V9" s="5"/>
      <c r="W9" s="5" t="s">
        <v>29</v>
      </c>
      <c r="X9" s="5"/>
      <c r="Y9" s="5"/>
      <c r="Z9" s="5"/>
      <c r="AA9" s="5"/>
      <c r="AB9" s="5"/>
      <c r="AC9" s="5"/>
      <c r="AD9" s="5" t="s">
        <v>23</v>
      </c>
      <c r="AE9" s="5"/>
      <c r="AF9" s="5"/>
      <c r="AG9" s="5"/>
      <c r="AH9" s="5"/>
      <c r="AI9" s="5"/>
      <c r="AJ9" s="5"/>
      <c r="AK9" s="3"/>
      <c r="AL9" s="5" t="s">
        <v>31</v>
      </c>
      <c r="AM9" s="5"/>
      <c r="AN9" s="5"/>
      <c r="AO9" s="5"/>
      <c r="AP9" s="5"/>
      <c r="AQ9" s="5"/>
      <c r="AR9" s="5"/>
      <c r="AS9" s="5"/>
      <c r="AT9" s="5" t="s">
        <v>32</v>
      </c>
      <c r="AU9" s="5"/>
      <c r="AV9" s="5"/>
      <c r="AW9" s="5"/>
      <c r="AX9" s="5"/>
      <c r="AY9" s="5"/>
      <c r="AZ9" s="5"/>
      <c r="BA9" s="5"/>
      <c r="BB9" s="5" t="s">
        <v>33</v>
      </c>
      <c r="BC9" s="5"/>
      <c r="BD9" s="5"/>
      <c r="BE9" s="5"/>
      <c r="BF9" s="5"/>
      <c r="BG9" s="5"/>
      <c r="BH9" s="5"/>
      <c r="BI9" s="5"/>
      <c r="BJ9" s="3"/>
      <c r="BK9" s="3"/>
      <c r="BL9" s="29" t="s">
        <v>36</v>
      </c>
      <c r="BM9" s="39"/>
      <c r="BN9" s="46" t="s">
        <v>37</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3.56</v>
      </c>
      <c r="Q10" s="7"/>
      <c r="R10" s="7"/>
      <c r="S10" s="7"/>
      <c r="T10" s="7"/>
      <c r="U10" s="7"/>
      <c r="V10" s="7"/>
      <c r="W10" s="7">
        <f>データ!Q6</f>
        <v>105.12</v>
      </c>
      <c r="X10" s="7"/>
      <c r="Y10" s="7"/>
      <c r="Z10" s="7"/>
      <c r="AA10" s="7"/>
      <c r="AB10" s="7"/>
      <c r="AC10" s="7"/>
      <c r="AD10" s="22">
        <f>データ!R6</f>
        <v>3400</v>
      </c>
      <c r="AE10" s="22"/>
      <c r="AF10" s="22"/>
      <c r="AG10" s="22"/>
      <c r="AH10" s="22"/>
      <c r="AI10" s="22"/>
      <c r="AJ10" s="22"/>
      <c r="AK10" s="2"/>
      <c r="AL10" s="22">
        <f>データ!V6</f>
        <v>528</v>
      </c>
      <c r="AM10" s="22"/>
      <c r="AN10" s="22"/>
      <c r="AO10" s="22"/>
      <c r="AP10" s="22"/>
      <c r="AQ10" s="22"/>
      <c r="AR10" s="22"/>
      <c r="AS10" s="22"/>
      <c r="AT10" s="7">
        <f>データ!W6</f>
        <v>0.7</v>
      </c>
      <c r="AU10" s="7"/>
      <c r="AV10" s="7"/>
      <c r="AW10" s="7"/>
      <c r="AX10" s="7"/>
      <c r="AY10" s="7"/>
      <c r="AZ10" s="7"/>
      <c r="BA10" s="7"/>
      <c r="BB10" s="7">
        <f>データ!X6</f>
        <v>754.29</v>
      </c>
      <c r="BC10" s="7"/>
      <c r="BD10" s="7"/>
      <c r="BE10" s="7"/>
      <c r="BF10" s="7"/>
      <c r="BG10" s="7"/>
      <c r="BH10" s="7"/>
      <c r="BI10" s="7"/>
      <c r="BJ10" s="2"/>
      <c r="BK10" s="2"/>
      <c r="BL10" s="30" t="s">
        <v>39</v>
      </c>
      <c r="BM10" s="40"/>
      <c r="BN10" s="47" t="s">
        <v>40</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43</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114</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113</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10</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115</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44</v>
      </c>
    </row>
    <row r="84" spans="1:78">
      <c r="C84" s="2"/>
    </row>
    <row r="85" spans="1:78" hidden="1">
      <c r="B85" s="12" t="s">
        <v>45</v>
      </c>
      <c r="C85" s="12"/>
      <c r="D85" s="12"/>
      <c r="E85" s="12" t="s">
        <v>46</v>
      </c>
      <c r="F85" s="12" t="s">
        <v>48</v>
      </c>
      <c r="G85" s="12" t="s">
        <v>49</v>
      </c>
      <c r="H85" s="12" t="s">
        <v>0</v>
      </c>
      <c r="I85" s="12" t="s">
        <v>11</v>
      </c>
      <c r="J85" s="12" t="s">
        <v>50</v>
      </c>
      <c r="K85" s="12" t="s">
        <v>51</v>
      </c>
      <c r="L85" s="12" t="s">
        <v>34</v>
      </c>
      <c r="M85" s="12" t="s">
        <v>38</v>
      </c>
      <c r="N85" s="12" t="s">
        <v>52</v>
      </c>
      <c r="O85" s="12" t="s">
        <v>53</v>
      </c>
    </row>
    <row r="86" spans="1:78" hidden="1">
      <c r="B86" s="12"/>
      <c r="C86" s="12"/>
      <c r="D86" s="12"/>
      <c r="E86" s="12" t="str">
        <f>データ!AI6</f>
        <v/>
      </c>
      <c r="F86" s="12" t="s">
        <v>42</v>
      </c>
      <c r="G86" s="12" t="s">
        <v>42</v>
      </c>
      <c r="H86" s="12" t="str">
        <f>データ!BP6</f>
        <v>【1,260.21】</v>
      </c>
      <c r="I86" s="12" t="str">
        <f>データ!CA6</f>
        <v>【75.29】</v>
      </c>
      <c r="J86" s="12" t="str">
        <f>データ!CL6</f>
        <v>【215.41】</v>
      </c>
      <c r="K86" s="12" t="str">
        <f>データ!CW6</f>
        <v>【42.90】</v>
      </c>
      <c r="L86" s="12" t="str">
        <f>データ!DH6</f>
        <v>【84.75】</v>
      </c>
      <c r="M86" s="12" t="s">
        <v>42</v>
      </c>
      <c r="N86" s="12" t="s">
        <v>42</v>
      </c>
      <c r="O86" s="12" t="str">
        <f>データ!EO6</f>
        <v>【0.30】</v>
      </c>
    </row>
  </sheetData>
  <sheetProtection algorithmName="SHA-512" hashValue="3dbcDUP87FTVQjtHzBOQynCWqGGoUag0UGsDDSM8CjUV9+QbNa+1ZhY6V8dmfnk7bHFB3UvlkU0hj4lN9Xgehw==" saltValue="gRD/4m0uUf8cVJv/dbwCUA=="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55</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0" t="s">
        <v>57</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20</v>
      </c>
      <c r="B3" s="62" t="s">
        <v>35</v>
      </c>
      <c r="C3" s="62" t="s">
        <v>59</v>
      </c>
      <c r="D3" s="62" t="s">
        <v>60</v>
      </c>
      <c r="E3" s="62" t="s">
        <v>6</v>
      </c>
      <c r="F3" s="62" t="s">
        <v>5</v>
      </c>
      <c r="G3" s="62" t="s">
        <v>25</v>
      </c>
      <c r="H3" s="69" t="s">
        <v>56</v>
      </c>
      <c r="I3" s="72"/>
      <c r="J3" s="72"/>
      <c r="K3" s="72"/>
      <c r="L3" s="72"/>
      <c r="M3" s="72"/>
      <c r="N3" s="72"/>
      <c r="O3" s="72"/>
      <c r="P3" s="72"/>
      <c r="Q3" s="72"/>
      <c r="R3" s="72"/>
      <c r="S3" s="72"/>
      <c r="T3" s="72"/>
      <c r="U3" s="72"/>
      <c r="V3" s="72"/>
      <c r="W3" s="72"/>
      <c r="X3" s="77"/>
      <c r="Y3" s="80" t="s">
        <v>54</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0" t="s">
        <v>61</v>
      </c>
      <c r="B4" s="63"/>
      <c r="C4" s="63"/>
      <c r="D4" s="63"/>
      <c r="E4" s="63"/>
      <c r="F4" s="63"/>
      <c r="G4" s="63"/>
      <c r="H4" s="70"/>
      <c r="I4" s="73"/>
      <c r="J4" s="73"/>
      <c r="K4" s="73"/>
      <c r="L4" s="73"/>
      <c r="M4" s="73"/>
      <c r="N4" s="73"/>
      <c r="O4" s="73"/>
      <c r="P4" s="73"/>
      <c r="Q4" s="73"/>
      <c r="R4" s="73"/>
      <c r="S4" s="73"/>
      <c r="T4" s="73"/>
      <c r="U4" s="73"/>
      <c r="V4" s="73"/>
      <c r="W4" s="73"/>
      <c r="X4" s="78"/>
      <c r="Y4" s="81" t="s">
        <v>27</v>
      </c>
      <c r="Z4" s="81"/>
      <c r="AA4" s="81"/>
      <c r="AB4" s="81"/>
      <c r="AC4" s="81"/>
      <c r="AD4" s="81"/>
      <c r="AE4" s="81"/>
      <c r="AF4" s="81"/>
      <c r="AG4" s="81"/>
      <c r="AH4" s="81"/>
      <c r="AI4" s="81"/>
      <c r="AJ4" s="81" t="s">
        <v>47</v>
      </c>
      <c r="AK4" s="81"/>
      <c r="AL4" s="81"/>
      <c r="AM4" s="81"/>
      <c r="AN4" s="81"/>
      <c r="AO4" s="81"/>
      <c r="AP4" s="81"/>
      <c r="AQ4" s="81"/>
      <c r="AR4" s="81"/>
      <c r="AS4" s="81"/>
      <c r="AT4" s="81"/>
      <c r="AU4" s="81" t="s">
        <v>30</v>
      </c>
      <c r="AV4" s="81"/>
      <c r="AW4" s="81"/>
      <c r="AX4" s="81"/>
      <c r="AY4" s="81"/>
      <c r="AZ4" s="81"/>
      <c r="BA4" s="81"/>
      <c r="BB4" s="81"/>
      <c r="BC4" s="81"/>
      <c r="BD4" s="81"/>
      <c r="BE4" s="81"/>
      <c r="BF4" s="81" t="s">
        <v>62</v>
      </c>
      <c r="BG4" s="81"/>
      <c r="BH4" s="81"/>
      <c r="BI4" s="81"/>
      <c r="BJ4" s="81"/>
      <c r="BK4" s="81"/>
      <c r="BL4" s="81"/>
      <c r="BM4" s="81"/>
      <c r="BN4" s="81"/>
      <c r="BO4" s="81"/>
      <c r="BP4" s="81"/>
      <c r="BQ4" s="81" t="s">
        <v>16</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66</v>
      </c>
      <c r="CY4" s="81"/>
      <c r="CZ4" s="81"/>
      <c r="DA4" s="81"/>
      <c r="DB4" s="81"/>
      <c r="DC4" s="81"/>
      <c r="DD4" s="81"/>
      <c r="DE4" s="81"/>
      <c r="DF4" s="81"/>
      <c r="DG4" s="81"/>
      <c r="DH4" s="81"/>
      <c r="DI4" s="81" t="s">
        <v>67</v>
      </c>
      <c r="DJ4" s="81"/>
      <c r="DK4" s="81"/>
      <c r="DL4" s="81"/>
      <c r="DM4" s="81"/>
      <c r="DN4" s="81"/>
      <c r="DO4" s="81"/>
      <c r="DP4" s="81"/>
      <c r="DQ4" s="81"/>
      <c r="DR4" s="81"/>
      <c r="DS4" s="81"/>
      <c r="DT4" s="81" t="s">
        <v>68</v>
      </c>
      <c r="DU4" s="81"/>
      <c r="DV4" s="81"/>
      <c r="DW4" s="81"/>
      <c r="DX4" s="81"/>
      <c r="DY4" s="81"/>
      <c r="DZ4" s="81"/>
      <c r="EA4" s="81"/>
      <c r="EB4" s="81"/>
      <c r="EC4" s="81"/>
      <c r="ED4" s="81"/>
      <c r="EE4" s="81" t="s">
        <v>69</v>
      </c>
      <c r="EF4" s="81"/>
      <c r="EG4" s="81"/>
      <c r="EH4" s="81"/>
      <c r="EI4" s="81"/>
      <c r="EJ4" s="81"/>
      <c r="EK4" s="81"/>
      <c r="EL4" s="81"/>
      <c r="EM4" s="81"/>
      <c r="EN4" s="81"/>
      <c r="EO4" s="81"/>
    </row>
    <row r="5" spans="1:145">
      <c r="A5" s="60" t="s">
        <v>70</v>
      </c>
      <c r="B5" s="64"/>
      <c r="C5" s="64"/>
      <c r="D5" s="64"/>
      <c r="E5" s="64"/>
      <c r="F5" s="64"/>
      <c r="G5" s="64"/>
      <c r="H5" s="71" t="s">
        <v>58</v>
      </c>
      <c r="I5" s="71" t="s">
        <v>71</v>
      </c>
      <c r="J5" s="71" t="s">
        <v>72</v>
      </c>
      <c r="K5" s="71" t="s">
        <v>73</v>
      </c>
      <c r="L5" s="71" t="s">
        <v>74</v>
      </c>
      <c r="M5" s="71" t="s">
        <v>7</v>
      </c>
      <c r="N5" s="71" t="s">
        <v>75</v>
      </c>
      <c r="O5" s="71" t="s">
        <v>76</v>
      </c>
      <c r="P5" s="71" t="s">
        <v>77</v>
      </c>
      <c r="Q5" s="71" t="s">
        <v>78</v>
      </c>
      <c r="R5" s="71" t="s">
        <v>79</v>
      </c>
      <c r="S5" s="71" t="s">
        <v>80</v>
      </c>
      <c r="T5" s="71" t="s">
        <v>81</v>
      </c>
      <c r="U5" s="71" t="s">
        <v>65</v>
      </c>
      <c r="V5" s="71" t="s">
        <v>82</v>
      </c>
      <c r="W5" s="71" t="s">
        <v>83</v>
      </c>
      <c r="X5" s="71" t="s">
        <v>84</v>
      </c>
      <c r="Y5" s="71" t="s">
        <v>85</v>
      </c>
      <c r="Z5" s="71" t="s">
        <v>86</v>
      </c>
      <c r="AA5" s="71" t="s">
        <v>87</v>
      </c>
      <c r="AB5" s="71" t="s">
        <v>88</v>
      </c>
      <c r="AC5" s="71" t="s">
        <v>89</v>
      </c>
      <c r="AD5" s="71" t="s">
        <v>90</v>
      </c>
      <c r="AE5" s="71" t="s">
        <v>92</v>
      </c>
      <c r="AF5" s="71" t="s">
        <v>93</v>
      </c>
      <c r="AG5" s="71" t="s">
        <v>94</v>
      </c>
      <c r="AH5" s="71" t="s">
        <v>95</v>
      </c>
      <c r="AI5" s="71" t="s">
        <v>45</v>
      </c>
      <c r="AJ5" s="71" t="s">
        <v>85</v>
      </c>
      <c r="AK5" s="71" t="s">
        <v>86</v>
      </c>
      <c r="AL5" s="71" t="s">
        <v>87</v>
      </c>
      <c r="AM5" s="71" t="s">
        <v>88</v>
      </c>
      <c r="AN5" s="71" t="s">
        <v>89</v>
      </c>
      <c r="AO5" s="71" t="s">
        <v>90</v>
      </c>
      <c r="AP5" s="71" t="s">
        <v>92</v>
      </c>
      <c r="AQ5" s="71" t="s">
        <v>93</v>
      </c>
      <c r="AR5" s="71" t="s">
        <v>94</v>
      </c>
      <c r="AS5" s="71" t="s">
        <v>95</v>
      </c>
      <c r="AT5" s="71" t="s">
        <v>91</v>
      </c>
      <c r="AU5" s="71" t="s">
        <v>85</v>
      </c>
      <c r="AV5" s="71" t="s">
        <v>86</v>
      </c>
      <c r="AW5" s="71" t="s">
        <v>87</v>
      </c>
      <c r="AX5" s="71" t="s">
        <v>88</v>
      </c>
      <c r="AY5" s="71" t="s">
        <v>89</v>
      </c>
      <c r="AZ5" s="71" t="s">
        <v>90</v>
      </c>
      <c r="BA5" s="71" t="s">
        <v>92</v>
      </c>
      <c r="BB5" s="71" t="s">
        <v>93</v>
      </c>
      <c r="BC5" s="71" t="s">
        <v>94</v>
      </c>
      <c r="BD5" s="71" t="s">
        <v>95</v>
      </c>
      <c r="BE5" s="71" t="s">
        <v>91</v>
      </c>
      <c r="BF5" s="71" t="s">
        <v>85</v>
      </c>
      <c r="BG5" s="71" t="s">
        <v>86</v>
      </c>
      <c r="BH5" s="71" t="s">
        <v>87</v>
      </c>
      <c r="BI5" s="71" t="s">
        <v>88</v>
      </c>
      <c r="BJ5" s="71" t="s">
        <v>89</v>
      </c>
      <c r="BK5" s="71" t="s">
        <v>90</v>
      </c>
      <c r="BL5" s="71" t="s">
        <v>92</v>
      </c>
      <c r="BM5" s="71" t="s">
        <v>93</v>
      </c>
      <c r="BN5" s="71" t="s">
        <v>94</v>
      </c>
      <c r="BO5" s="71" t="s">
        <v>95</v>
      </c>
      <c r="BP5" s="71" t="s">
        <v>91</v>
      </c>
      <c r="BQ5" s="71" t="s">
        <v>85</v>
      </c>
      <c r="BR5" s="71" t="s">
        <v>86</v>
      </c>
      <c r="BS5" s="71" t="s">
        <v>87</v>
      </c>
      <c r="BT5" s="71" t="s">
        <v>88</v>
      </c>
      <c r="BU5" s="71" t="s">
        <v>89</v>
      </c>
      <c r="BV5" s="71" t="s">
        <v>90</v>
      </c>
      <c r="BW5" s="71" t="s">
        <v>92</v>
      </c>
      <c r="BX5" s="71" t="s">
        <v>93</v>
      </c>
      <c r="BY5" s="71" t="s">
        <v>94</v>
      </c>
      <c r="BZ5" s="71" t="s">
        <v>95</v>
      </c>
      <c r="CA5" s="71" t="s">
        <v>91</v>
      </c>
      <c r="CB5" s="71" t="s">
        <v>85</v>
      </c>
      <c r="CC5" s="71" t="s">
        <v>86</v>
      </c>
      <c r="CD5" s="71" t="s">
        <v>87</v>
      </c>
      <c r="CE5" s="71" t="s">
        <v>88</v>
      </c>
      <c r="CF5" s="71" t="s">
        <v>89</v>
      </c>
      <c r="CG5" s="71" t="s">
        <v>90</v>
      </c>
      <c r="CH5" s="71" t="s">
        <v>92</v>
      </c>
      <c r="CI5" s="71" t="s">
        <v>93</v>
      </c>
      <c r="CJ5" s="71" t="s">
        <v>94</v>
      </c>
      <c r="CK5" s="71" t="s">
        <v>95</v>
      </c>
      <c r="CL5" s="71" t="s">
        <v>91</v>
      </c>
      <c r="CM5" s="71" t="s">
        <v>85</v>
      </c>
      <c r="CN5" s="71" t="s">
        <v>86</v>
      </c>
      <c r="CO5" s="71" t="s">
        <v>87</v>
      </c>
      <c r="CP5" s="71" t="s">
        <v>88</v>
      </c>
      <c r="CQ5" s="71" t="s">
        <v>89</v>
      </c>
      <c r="CR5" s="71" t="s">
        <v>90</v>
      </c>
      <c r="CS5" s="71" t="s">
        <v>92</v>
      </c>
      <c r="CT5" s="71" t="s">
        <v>93</v>
      </c>
      <c r="CU5" s="71" t="s">
        <v>94</v>
      </c>
      <c r="CV5" s="71" t="s">
        <v>95</v>
      </c>
      <c r="CW5" s="71" t="s">
        <v>91</v>
      </c>
      <c r="CX5" s="71" t="s">
        <v>85</v>
      </c>
      <c r="CY5" s="71" t="s">
        <v>86</v>
      </c>
      <c r="CZ5" s="71" t="s">
        <v>87</v>
      </c>
      <c r="DA5" s="71" t="s">
        <v>88</v>
      </c>
      <c r="DB5" s="71" t="s">
        <v>89</v>
      </c>
      <c r="DC5" s="71" t="s">
        <v>90</v>
      </c>
      <c r="DD5" s="71" t="s">
        <v>92</v>
      </c>
      <c r="DE5" s="71" t="s">
        <v>93</v>
      </c>
      <c r="DF5" s="71" t="s">
        <v>94</v>
      </c>
      <c r="DG5" s="71" t="s">
        <v>95</v>
      </c>
      <c r="DH5" s="71" t="s">
        <v>91</v>
      </c>
      <c r="DI5" s="71" t="s">
        <v>85</v>
      </c>
      <c r="DJ5" s="71" t="s">
        <v>86</v>
      </c>
      <c r="DK5" s="71" t="s">
        <v>87</v>
      </c>
      <c r="DL5" s="71" t="s">
        <v>88</v>
      </c>
      <c r="DM5" s="71" t="s">
        <v>89</v>
      </c>
      <c r="DN5" s="71" t="s">
        <v>90</v>
      </c>
      <c r="DO5" s="71" t="s">
        <v>92</v>
      </c>
      <c r="DP5" s="71" t="s">
        <v>93</v>
      </c>
      <c r="DQ5" s="71" t="s">
        <v>94</v>
      </c>
      <c r="DR5" s="71" t="s">
        <v>95</v>
      </c>
      <c r="DS5" s="71" t="s">
        <v>91</v>
      </c>
      <c r="DT5" s="71" t="s">
        <v>85</v>
      </c>
      <c r="DU5" s="71" t="s">
        <v>86</v>
      </c>
      <c r="DV5" s="71" t="s">
        <v>87</v>
      </c>
      <c r="DW5" s="71" t="s">
        <v>88</v>
      </c>
      <c r="DX5" s="71" t="s">
        <v>89</v>
      </c>
      <c r="DY5" s="71" t="s">
        <v>90</v>
      </c>
      <c r="DZ5" s="71" t="s">
        <v>92</v>
      </c>
      <c r="EA5" s="71" t="s">
        <v>93</v>
      </c>
      <c r="EB5" s="71" t="s">
        <v>94</v>
      </c>
      <c r="EC5" s="71" t="s">
        <v>95</v>
      </c>
      <c r="ED5" s="71" t="s">
        <v>91</v>
      </c>
      <c r="EE5" s="71" t="s">
        <v>85</v>
      </c>
      <c r="EF5" s="71" t="s">
        <v>86</v>
      </c>
      <c r="EG5" s="71" t="s">
        <v>87</v>
      </c>
      <c r="EH5" s="71" t="s">
        <v>88</v>
      </c>
      <c r="EI5" s="71" t="s">
        <v>89</v>
      </c>
      <c r="EJ5" s="71" t="s">
        <v>90</v>
      </c>
      <c r="EK5" s="71" t="s">
        <v>92</v>
      </c>
      <c r="EL5" s="71" t="s">
        <v>93</v>
      </c>
      <c r="EM5" s="71" t="s">
        <v>94</v>
      </c>
      <c r="EN5" s="71" t="s">
        <v>95</v>
      </c>
      <c r="EO5" s="71" t="s">
        <v>91</v>
      </c>
    </row>
    <row r="6" spans="1:145" s="59" customFormat="1">
      <c r="A6" s="60" t="s">
        <v>96</v>
      </c>
      <c r="B6" s="65">
        <f t="shared" ref="B6:X6" si="1">B7</f>
        <v>2020</v>
      </c>
      <c r="C6" s="65">
        <f t="shared" si="1"/>
        <v>14001</v>
      </c>
      <c r="D6" s="65">
        <f t="shared" si="1"/>
        <v>47</v>
      </c>
      <c r="E6" s="65">
        <f t="shared" si="1"/>
        <v>17</v>
      </c>
      <c r="F6" s="65">
        <f t="shared" si="1"/>
        <v>4</v>
      </c>
      <c r="G6" s="65">
        <f t="shared" si="1"/>
        <v>0</v>
      </c>
      <c r="H6" s="65" t="str">
        <f t="shared" si="1"/>
        <v>北海道　倶知安町</v>
      </c>
      <c r="I6" s="65" t="str">
        <f t="shared" si="1"/>
        <v>法非適用</v>
      </c>
      <c r="J6" s="65" t="str">
        <f t="shared" si="1"/>
        <v>下水道事業</v>
      </c>
      <c r="K6" s="65" t="str">
        <f t="shared" si="1"/>
        <v>特定環境保全公共下水道</v>
      </c>
      <c r="L6" s="65" t="str">
        <f t="shared" si="1"/>
        <v>D2</v>
      </c>
      <c r="M6" s="65" t="str">
        <f t="shared" si="1"/>
        <v>非設置</v>
      </c>
      <c r="N6" s="74" t="str">
        <f t="shared" si="1"/>
        <v>-</v>
      </c>
      <c r="O6" s="74" t="str">
        <f t="shared" si="1"/>
        <v>該当数値なし</v>
      </c>
      <c r="P6" s="74">
        <f t="shared" si="1"/>
        <v>3.56</v>
      </c>
      <c r="Q6" s="74">
        <f t="shared" si="1"/>
        <v>105.12</v>
      </c>
      <c r="R6" s="74">
        <f t="shared" si="1"/>
        <v>3400</v>
      </c>
      <c r="S6" s="74">
        <f t="shared" si="1"/>
        <v>15123</v>
      </c>
      <c r="T6" s="74">
        <f t="shared" si="1"/>
        <v>261.33999999999997</v>
      </c>
      <c r="U6" s="74">
        <f t="shared" si="1"/>
        <v>57.87</v>
      </c>
      <c r="V6" s="74">
        <f t="shared" si="1"/>
        <v>528</v>
      </c>
      <c r="W6" s="74">
        <f t="shared" si="1"/>
        <v>0.7</v>
      </c>
      <c r="X6" s="74">
        <f t="shared" si="1"/>
        <v>754.29</v>
      </c>
      <c r="Y6" s="82">
        <f t="shared" ref="Y6:AH6" si="2">IF(Y7="",NA(),Y7)</f>
        <v>49.22</v>
      </c>
      <c r="Z6" s="82">
        <f t="shared" si="2"/>
        <v>99.95</v>
      </c>
      <c r="AA6" s="82">
        <f t="shared" si="2"/>
        <v>98.21</v>
      </c>
      <c r="AB6" s="82">
        <f t="shared" si="2"/>
        <v>99.95</v>
      </c>
      <c r="AC6" s="82">
        <f t="shared" si="2"/>
        <v>88.62</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82">
        <f t="shared" ref="BF6:BO6" si="5">IF(BF7="",NA(),BF7)</f>
        <v>694.7</v>
      </c>
      <c r="BG6" s="82">
        <f t="shared" si="5"/>
        <v>622.76</v>
      </c>
      <c r="BH6" s="82">
        <f t="shared" si="5"/>
        <v>486.22</v>
      </c>
      <c r="BI6" s="82">
        <f t="shared" si="5"/>
        <v>319.51</v>
      </c>
      <c r="BJ6" s="82">
        <f t="shared" si="5"/>
        <v>473.74</v>
      </c>
      <c r="BK6" s="82">
        <f t="shared" si="5"/>
        <v>1298.9100000000001</v>
      </c>
      <c r="BL6" s="82">
        <f t="shared" si="5"/>
        <v>1243.71</v>
      </c>
      <c r="BM6" s="82">
        <f t="shared" si="5"/>
        <v>1194.1500000000001</v>
      </c>
      <c r="BN6" s="82">
        <f t="shared" si="5"/>
        <v>1206.79</v>
      </c>
      <c r="BO6" s="82">
        <f t="shared" si="5"/>
        <v>1258.43</v>
      </c>
      <c r="BP6" s="74" t="str">
        <f>IF(BP7="","",IF(BP7="-","【-】","【"&amp;SUBSTITUTE(TEXT(BP7,"#,##0.00"),"-","△")&amp;"】"))</f>
        <v>【1,260.21】</v>
      </c>
      <c r="BQ6" s="82">
        <f t="shared" ref="BQ6:BZ6" si="6">IF(BQ7="",NA(),BQ7)</f>
        <v>100</v>
      </c>
      <c r="BR6" s="82">
        <f t="shared" si="6"/>
        <v>100</v>
      </c>
      <c r="BS6" s="82">
        <f t="shared" si="6"/>
        <v>100</v>
      </c>
      <c r="BT6" s="82">
        <f t="shared" si="6"/>
        <v>99.97</v>
      </c>
      <c r="BU6" s="82">
        <f t="shared" si="6"/>
        <v>82.26</v>
      </c>
      <c r="BV6" s="82">
        <f t="shared" si="6"/>
        <v>69.87</v>
      </c>
      <c r="BW6" s="82">
        <f t="shared" si="6"/>
        <v>74.3</v>
      </c>
      <c r="BX6" s="82">
        <f t="shared" si="6"/>
        <v>72.260000000000005</v>
      </c>
      <c r="BY6" s="82">
        <f t="shared" si="6"/>
        <v>71.84</v>
      </c>
      <c r="BZ6" s="82">
        <f t="shared" si="6"/>
        <v>73.36</v>
      </c>
      <c r="CA6" s="74" t="str">
        <f>IF(CA7="","",IF(CA7="-","【-】","【"&amp;SUBSTITUTE(TEXT(CA7,"#,##0.00"),"-","△")&amp;"】"))</f>
        <v>【75.29】</v>
      </c>
      <c r="CB6" s="82">
        <f t="shared" ref="CB6:CK6" si="7">IF(CB7="",NA(),CB7)</f>
        <v>167.38</v>
      </c>
      <c r="CC6" s="82">
        <f t="shared" si="7"/>
        <v>150.72999999999999</v>
      </c>
      <c r="CD6" s="82">
        <f t="shared" si="7"/>
        <v>142.19</v>
      </c>
      <c r="CE6" s="82">
        <f t="shared" si="7"/>
        <v>132.6</v>
      </c>
      <c r="CF6" s="82">
        <f t="shared" si="7"/>
        <v>173.55</v>
      </c>
      <c r="CG6" s="82">
        <f t="shared" si="7"/>
        <v>234.96</v>
      </c>
      <c r="CH6" s="82">
        <f t="shared" si="7"/>
        <v>221.81</v>
      </c>
      <c r="CI6" s="82">
        <f t="shared" si="7"/>
        <v>230.02</v>
      </c>
      <c r="CJ6" s="82">
        <f t="shared" si="7"/>
        <v>228.47</v>
      </c>
      <c r="CK6" s="82">
        <f t="shared" si="7"/>
        <v>224.88</v>
      </c>
      <c r="CL6" s="74" t="str">
        <f>IF(CL7="","",IF(CL7="-","【-】","【"&amp;SUBSTITUTE(TEXT(CL7,"#,##0.00"),"-","△")&amp;"】"))</f>
        <v>【215.41】</v>
      </c>
      <c r="CM6" s="82">
        <f t="shared" ref="CM6:CV6" si="8">IF(CM7="",NA(),CM7)</f>
        <v>13.43</v>
      </c>
      <c r="CN6" s="82">
        <f t="shared" si="8"/>
        <v>14.08</v>
      </c>
      <c r="CO6" s="82">
        <f t="shared" si="8"/>
        <v>15.44</v>
      </c>
      <c r="CP6" s="82">
        <f t="shared" si="8"/>
        <v>15.75</v>
      </c>
      <c r="CQ6" s="82">
        <f t="shared" si="8"/>
        <v>8.65</v>
      </c>
      <c r="CR6" s="82">
        <f t="shared" si="8"/>
        <v>42.9</v>
      </c>
      <c r="CS6" s="82">
        <f t="shared" si="8"/>
        <v>43.36</v>
      </c>
      <c r="CT6" s="82">
        <f t="shared" si="8"/>
        <v>42.56</v>
      </c>
      <c r="CU6" s="82">
        <f t="shared" si="8"/>
        <v>42.47</v>
      </c>
      <c r="CV6" s="82">
        <f t="shared" si="8"/>
        <v>42.4</v>
      </c>
      <c r="CW6" s="74" t="str">
        <f>IF(CW7="","",IF(CW7="-","【-】","【"&amp;SUBSTITUTE(TEXT(CW7,"#,##0.00"),"-","△")&amp;"】"))</f>
        <v>【42.90】</v>
      </c>
      <c r="CX6" s="82">
        <f t="shared" ref="CX6:DG6" si="9">IF(CX7="",NA(),CX7)</f>
        <v>94.34</v>
      </c>
      <c r="CY6" s="82">
        <f t="shared" si="9"/>
        <v>90.52</v>
      </c>
      <c r="CZ6" s="82">
        <f t="shared" si="9"/>
        <v>95.66</v>
      </c>
      <c r="DA6" s="82">
        <f t="shared" si="9"/>
        <v>96.18</v>
      </c>
      <c r="DB6" s="82">
        <f t="shared" si="9"/>
        <v>91.48</v>
      </c>
      <c r="DC6" s="82">
        <f t="shared" si="9"/>
        <v>83.5</v>
      </c>
      <c r="DD6" s="82">
        <f t="shared" si="9"/>
        <v>83.06</v>
      </c>
      <c r="DE6" s="82">
        <f t="shared" si="9"/>
        <v>83.32</v>
      </c>
      <c r="DF6" s="82">
        <f t="shared" si="9"/>
        <v>83.75</v>
      </c>
      <c r="DG6" s="82">
        <f t="shared" si="9"/>
        <v>84.19</v>
      </c>
      <c r="DH6" s="74" t="str">
        <f>IF(DH7="","",IF(DH7="-","【-】","【"&amp;SUBSTITUTE(TEXT(DH7,"#,##0.00"),"-","△")&amp;"】"))</f>
        <v>【84.75】</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74">
        <f t="shared" ref="EE6:EN6" si="12">IF(EE7="",NA(),EE7)</f>
        <v>0</v>
      </c>
      <c r="EF6" s="74">
        <f t="shared" si="12"/>
        <v>0</v>
      </c>
      <c r="EG6" s="82">
        <f t="shared" si="12"/>
        <v>0.5</v>
      </c>
      <c r="EH6" s="74">
        <f t="shared" si="12"/>
        <v>0</v>
      </c>
      <c r="EI6" s="74">
        <f t="shared" si="12"/>
        <v>0</v>
      </c>
      <c r="EJ6" s="82">
        <f t="shared" si="12"/>
        <v>9.e-002</v>
      </c>
      <c r="EK6" s="82">
        <f t="shared" si="12"/>
        <v>9.e-002</v>
      </c>
      <c r="EL6" s="82">
        <f t="shared" si="12"/>
        <v>0.13</v>
      </c>
      <c r="EM6" s="82">
        <f t="shared" si="12"/>
        <v>0.36</v>
      </c>
      <c r="EN6" s="82">
        <f t="shared" si="12"/>
        <v>0.39</v>
      </c>
      <c r="EO6" s="74" t="str">
        <f>IF(EO7="","",IF(EO7="-","【-】","【"&amp;SUBSTITUTE(TEXT(EO7,"#,##0.00"),"-","△")&amp;"】"))</f>
        <v>【0.30】</v>
      </c>
    </row>
    <row r="7" spans="1:145" s="59" customFormat="1">
      <c r="A7" s="60"/>
      <c r="B7" s="66">
        <v>2020</v>
      </c>
      <c r="C7" s="66">
        <v>14001</v>
      </c>
      <c r="D7" s="66">
        <v>47</v>
      </c>
      <c r="E7" s="66">
        <v>17</v>
      </c>
      <c r="F7" s="66">
        <v>4</v>
      </c>
      <c r="G7" s="66">
        <v>0</v>
      </c>
      <c r="H7" s="66" t="s">
        <v>97</v>
      </c>
      <c r="I7" s="66" t="s">
        <v>98</v>
      </c>
      <c r="J7" s="66" t="s">
        <v>99</v>
      </c>
      <c r="K7" s="66" t="s">
        <v>13</v>
      </c>
      <c r="L7" s="66" t="s">
        <v>100</v>
      </c>
      <c r="M7" s="66" t="s">
        <v>101</v>
      </c>
      <c r="N7" s="75" t="s">
        <v>42</v>
      </c>
      <c r="O7" s="75" t="s">
        <v>102</v>
      </c>
      <c r="P7" s="75">
        <v>3.56</v>
      </c>
      <c r="Q7" s="75">
        <v>105.12</v>
      </c>
      <c r="R7" s="75">
        <v>3400</v>
      </c>
      <c r="S7" s="75">
        <v>15123</v>
      </c>
      <c r="T7" s="75">
        <v>261.33999999999997</v>
      </c>
      <c r="U7" s="75">
        <v>57.87</v>
      </c>
      <c r="V7" s="75">
        <v>528</v>
      </c>
      <c r="W7" s="75">
        <v>0.7</v>
      </c>
      <c r="X7" s="75">
        <v>754.29</v>
      </c>
      <c r="Y7" s="75">
        <v>49.22</v>
      </c>
      <c r="Z7" s="75">
        <v>99.95</v>
      </c>
      <c r="AA7" s="75">
        <v>98.21</v>
      </c>
      <c r="AB7" s="75">
        <v>99.95</v>
      </c>
      <c r="AC7" s="75">
        <v>88.62</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694.7</v>
      </c>
      <c r="BG7" s="75">
        <v>622.76</v>
      </c>
      <c r="BH7" s="75">
        <v>486.22</v>
      </c>
      <c r="BI7" s="75">
        <v>319.51</v>
      </c>
      <c r="BJ7" s="75">
        <v>473.74</v>
      </c>
      <c r="BK7" s="75">
        <v>1298.9100000000001</v>
      </c>
      <c r="BL7" s="75">
        <v>1243.71</v>
      </c>
      <c r="BM7" s="75">
        <v>1194.1500000000001</v>
      </c>
      <c r="BN7" s="75">
        <v>1206.79</v>
      </c>
      <c r="BO7" s="75">
        <v>1258.43</v>
      </c>
      <c r="BP7" s="75">
        <v>1260.21</v>
      </c>
      <c r="BQ7" s="75">
        <v>100</v>
      </c>
      <c r="BR7" s="75">
        <v>100</v>
      </c>
      <c r="BS7" s="75">
        <v>100</v>
      </c>
      <c r="BT7" s="75">
        <v>99.97</v>
      </c>
      <c r="BU7" s="75">
        <v>82.26</v>
      </c>
      <c r="BV7" s="75">
        <v>69.87</v>
      </c>
      <c r="BW7" s="75">
        <v>74.3</v>
      </c>
      <c r="BX7" s="75">
        <v>72.260000000000005</v>
      </c>
      <c r="BY7" s="75">
        <v>71.84</v>
      </c>
      <c r="BZ7" s="75">
        <v>73.36</v>
      </c>
      <c r="CA7" s="75">
        <v>75.290000000000006</v>
      </c>
      <c r="CB7" s="75">
        <v>167.38</v>
      </c>
      <c r="CC7" s="75">
        <v>150.72999999999999</v>
      </c>
      <c r="CD7" s="75">
        <v>142.19</v>
      </c>
      <c r="CE7" s="75">
        <v>132.6</v>
      </c>
      <c r="CF7" s="75">
        <v>173.55</v>
      </c>
      <c r="CG7" s="75">
        <v>234.96</v>
      </c>
      <c r="CH7" s="75">
        <v>221.81</v>
      </c>
      <c r="CI7" s="75">
        <v>230.02</v>
      </c>
      <c r="CJ7" s="75">
        <v>228.47</v>
      </c>
      <c r="CK7" s="75">
        <v>224.88</v>
      </c>
      <c r="CL7" s="75">
        <v>215.41</v>
      </c>
      <c r="CM7" s="75">
        <v>13.43</v>
      </c>
      <c r="CN7" s="75">
        <v>14.08</v>
      </c>
      <c r="CO7" s="75">
        <v>15.44</v>
      </c>
      <c r="CP7" s="75">
        <v>15.75</v>
      </c>
      <c r="CQ7" s="75">
        <v>8.65</v>
      </c>
      <c r="CR7" s="75">
        <v>42.9</v>
      </c>
      <c r="CS7" s="75">
        <v>43.36</v>
      </c>
      <c r="CT7" s="75">
        <v>42.56</v>
      </c>
      <c r="CU7" s="75">
        <v>42.47</v>
      </c>
      <c r="CV7" s="75">
        <v>42.4</v>
      </c>
      <c r="CW7" s="75">
        <v>42.9</v>
      </c>
      <c r="CX7" s="75">
        <v>94.34</v>
      </c>
      <c r="CY7" s="75">
        <v>90.52</v>
      </c>
      <c r="CZ7" s="75">
        <v>95.66</v>
      </c>
      <c r="DA7" s="75">
        <v>96.18</v>
      </c>
      <c r="DB7" s="75">
        <v>91.48</v>
      </c>
      <c r="DC7" s="75">
        <v>83.5</v>
      </c>
      <c r="DD7" s="75">
        <v>83.06</v>
      </c>
      <c r="DE7" s="75">
        <v>83.32</v>
      </c>
      <c r="DF7" s="75">
        <v>83.75</v>
      </c>
      <c r="DG7" s="75">
        <v>84.19</v>
      </c>
      <c r="DH7" s="75">
        <v>84.75</v>
      </c>
      <c r="DI7" s="75"/>
      <c r="DJ7" s="75"/>
      <c r="DK7" s="75"/>
      <c r="DL7" s="75"/>
      <c r="DM7" s="75"/>
      <c r="DN7" s="75"/>
      <c r="DO7" s="75"/>
      <c r="DP7" s="75"/>
      <c r="DQ7" s="75"/>
      <c r="DR7" s="75"/>
      <c r="DS7" s="75"/>
      <c r="DT7" s="75"/>
      <c r="DU7" s="75"/>
      <c r="DV7" s="75"/>
      <c r="DW7" s="75"/>
      <c r="DX7" s="75"/>
      <c r="DY7" s="75"/>
      <c r="DZ7" s="75"/>
      <c r="EA7" s="75"/>
      <c r="EB7" s="75"/>
      <c r="EC7" s="75"/>
      <c r="ED7" s="75"/>
      <c r="EE7" s="75">
        <v>0</v>
      </c>
      <c r="EF7" s="75">
        <v>0</v>
      </c>
      <c r="EG7" s="75">
        <v>0.5</v>
      </c>
      <c r="EH7" s="75">
        <v>0</v>
      </c>
      <c r="EI7" s="75">
        <v>0</v>
      </c>
      <c r="EJ7" s="75">
        <v>9.e-002</v>
      </c>
      <c r="EK7" s="75">
        <v>9.e-002</v>
      </c>
      <c r="EL7" s="75">
        <v>0.13</v>
      </c>
      <c r="EM7" s="75">
        <v>0.36</v>
      </c>
      <c r="EN7" s="75">
        <v>0.39</v>
      </c>
      <c r="EO7" s="75">
        <v>0.3</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1"/>
      <c r="B9" s="61" t="s">
        <v>103</v>
      </c>
      <c r="C9" s="61" t="s">
        <v>104</v>
      </c>
      <c r="D9" s="61" t="s">
        <v>105</v>
      </c>
      <c r="E9" s="61" t="s">
        <v>106</v>
      </c>
      <c r="F9" s="61" t="s">
        <v>107</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1" t="s">
        <v>35</v>
      </c>
      <c r="B10" s="67">
        <f>DATEVALUE($B7+12-B11&amp;"/1/"&amp;B12)</f>
        <v>46753</v>
      </c>
      <c r="C10" s="67">
        <f>DATEVALUE($B7+12-C11&amp;"/1/"&amp;C12)</f>
        <v>47119</v>
      </c>
      <c r="D10" s="67">
        <f>DATEVALUE($B7+12-D11&amp;"/1/"&amp;D12)</f>
        <v>47484</v>
      </c>
      <c r="E10" s="68">
        <f>DATEVALUE($B7+12-E11&amp;"/1/"&amp;E12)</f>
        <v>47849</v>
      </c>
      <c r="F10" s="68">
        <f>DATEVALUE($B7+12-F11&amp;"/1/"&amp;F12)</f>
        <v>48215</v>
      </c>
    </row>
    <row r="11" spans="1:145">
      <c r="B11">
        <v>4</v>
      </c>
      <c r="C11">
        <v>3</v>
      </c>
      <c r="D11">
        <v>2</v>
      </c>
      <c r="E11">
        <v>1</v>
      </c>
      <c r="F11">
        <v>0</v>
      </c>
      <c r="G11" t="s">
        <v>108</v>
      </c>
    </row>
    <row r="12" spans="1:145">
      <c r="B12">
        <v>1</v>
      </c>
      <c r="C12">
        <v>1</v>
      </c>
      <c r="D12">
        <v>1</v>
      </c>
      <c r="E12">
        <v>1</v>
      </c>
      <c r="F12">
        <v>2</v>
      </c>
      <c r="G12" t="s">
        <v>109</v>
      </c>
    </row>
    <row r="13" spans="1:145">
      <c r="B13" t="s">
        <v>110</v>
      </c>
      <c r="C13" t="s">
        <v>110</v>
      </c>
      <c r="D13" t="s">
        <v>110</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2021-12-03T07:47:55Z</dcterms:created>
  <dcterms:modified xsi:type="dcterms:W3CDTF">2022-01-20T05:56:45Z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2022-01-20T05:56:45Z</vt:filetime>
  </property>
</Properties>
</file>