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XmEcuEMr92brQPtlGpfxIMOanHmQYmnQOHU7xLM7q2lKxMQapjB6cjhW3wi7hKkIrhTiiOSBBN5ha4csC8POw==" workbookSaltValue="vpZeBmSUr7rZIwlOGPP0x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<sst xmlns="http://schemas.openxmlformats.org/spreadsheetml/2006/main" xmlns:r="http://schemas.openxmlformats.org/officeDocument/2006/relationships" count="116" uniqueCount="116">
  <si>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</si>
  <si>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</si>
  <si>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</si>
  <si>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</si>
  <si>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</si>
  <si>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</si>
  <si>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</si>
  <si>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</si>
  <si>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</si>
  <si>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</si>
  <si>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</si>
  <si>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</si>
  <si>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</si>
  <si>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</si>
  <si>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</si>
  <si>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</si>
  <si>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</si>
  <si>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</si>
  <si>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</si>
  <si>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</si>
  <si>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</si>
  <si>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</si>
  <si>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</si>
  <si>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</si>
  <si>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</si>
  <si>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</si>
  <si>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</si>
  <si>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</si>
  <si>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</si>
  <si>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</si>
  <si>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</si>
  <si>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</si>
  <si>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</si>
  <si>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</si>
  <si>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</si>
  <si>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</si>
  <si>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</si>
  <si>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</si>
  <si>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</si>
  <si>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</si>
  <si>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</si>
  <si>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</si>
  <si>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</si>
  <si>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</si>
  <si>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</si>
  <si>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</si>
  <si>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</si>
  <si>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</si>
  <si>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</si>
  <si>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</si>
  <si>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</si>
  <si>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</si>
  <si>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</si>
  <si>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</si>
  <si>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</si>
  <si>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</si>
  <si>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</si>
  <si>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</si>
  <si>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</si>
  <si>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</si>
  <si>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</si>
  <si>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</si>
  <si>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</si>
  <si>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</si>
  <si>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</si>
  <si>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</si>
  <si>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</si>
  <si>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</si>
  <si>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</si>
  <si>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</si>
  <si>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</si>
  <si>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</si>
  <si>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</si>
  <si>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</si>
  <si>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</si>
  <si>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</si>
  <si>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</si>
  <si>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</si>
  <si>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</si>
  <si>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</si>
  <si>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</si>
  <si>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</si>
  <si>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</si>
  <si>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</si>
  <si>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</si>
  <si>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</si>
  <si>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</si>
  <si>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</si>
  <si>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</si>
  <si>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</si>
  <si>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</si>
  <si>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</si>
  <si>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</si>
  <si>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</si>
  <si>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</si>
  <si>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</si>
  <si>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倶知安町</t>
  </si>
  <si>
    <t>法非適用</t>
  </si>
  <si>
    <t>下水道事業</t>
  </si>
  <si>
    <t>公共下水道</t>
  </si>
  <si>
    <t>Cc1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</si>
  <si>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</si>
  <si>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</si>
  <si>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</si>
  <si>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</si>
  <si>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</si>
  <si>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</si>
  <si>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</si>
  <si>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</si>
  <si>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</si>
  <si>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</si>
  <si>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</si>
  <si>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</si>
  <si>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
管渠整備は昭和55年に着手し、標準耐用年数を超える施設がないため更新は行っていないが、管渠内の調査を行い、その結果に基づき修繕は進めていく。</t>
  </si>
  <si>
    <t>施設の老朽化による更新等もあり、経費が大きく減少することはない。今後の処理区域内の人口がどのように推移するかも不透明であるため、定期的な使用料の見直し等、収入確保と経費節減に向けて引き続き経営改善に取り組む必要がある。</t>
    <rPh sb="49" eb="51">
      <t>スイイ</t>
    </rPh>
    <rPh sb="56" eb="58">
      <t>トウメイ</t>
    </rPh>
    <phoneticPr fontId="1"/>
  </si>
  <si>
    <t>①収益的収支比率
比率は、年々上昇している。今後も処理施設の老朽化や物価上昇により維持管理費は嵩んでいくことから、さらなる経営努力を要する。
④企業債残高対事業規模比率
処理場の更新は計画を立てて行っているが、国からの補助削減もあり、更新を延期する場合があり、類似団体平均値よりは低い割合となっている。
⑤経費回収率
新型コロナウイルス感染症の影響で汚水処理費・料金収入が減少した。今後も回収率100％となるよう経営努力する。
⑥汚水処理原価
有収水量の減少割合より汚水処理費の減少割合が大きかったため、汚水処理原価が減少した。
⑦施設利用率
特環地区と合わせての利用であることに加え、主に特環区域の将来的な観光人口の増加による利用率の増を見込んでいることから、活用度合いには余裕がある。
⑧水洗化率
区域内はほぼ水洗化されているが、水洗化されていない家屋等についても、建替え・改築・異動等の機会に水洗化を進めている。</t>
    <rPh sb="13" eb="15">
      <t>ネンネン</t>
    </rPh>
    <rPh sb="168" eb="171">
      <t>カンセンショウ</t>
    </rPh>
    <rPh sb="186" eb="188">
      <t>ゲンショウ</t>
    </rPh>
    <rPh sb="239" eb="241">
      <t>ゲンショウ</t>
    </rPh>
    <rPh sb="241" eb="243">
      <t>ワリアイ</t>
    </rPh>
    <rPh sb="244" eb="245">
      <t>オオ</t>
    </rPh>
    <rPh sb="252" eb="254">
      <t>オスイ</t>
    </rPh>
    <rPh sb="254" eb="256">
      <t>ショリ</t>
    </rPh>
    <rPh sb="256" eb="258">
      <t>ゲンカ</t>
    </rPh>
    <rPh sb="259" eb="261">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</si>
</sst>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8.e-002</c:v>
                </c:pt>
                <c:pt idx="1" formatCode="#,##0.00;&quot;△&quot;#,##0.00;&quot;-&quot;">
                  <c:v>8.e-002</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0.16</c:v>
                </c:pt>
                <c:pt idx="2">
                  <c:v>0.13</c:v>
                </c:pt>
                <c:pt idx="3">
                  <c:v>0.17</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68.61</c:v>
                </c:pt>
                <c:pt idx="1">
                  <c:v>58.64</c:v>
                </c:pt>
                <c:pt idx="2">
                  <c:v>60.19</c:v>
                </c:pt>
                <c:pt idx="3">
                  <c:v>57.3</c:v>
                </c:pt>
                <c:pt idx="4">
                  <c:v>50.27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53.51</c:v>
                </c:pt>
                <c:pt idx="1">
                  <c:v>53.5</c:v>
                </c:pt>
                <c:pt idx="2">
                  <c:v>52.58</c:v>
                </c:pt>
                <c:pt idx="3">
                  <c:v>57.42</c:v>
                </c:pt>
                <c:pt idx="4">
                  <c:v>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95.78</c:v>
                </c:pt>
                <c:pt idx="1">
                  <c:v>95.9</c:v>
                </c:pt>
                <c:pt idx="2">
                  <c:v>96.48</c:v>
                </c:pt>
                <c:pt idx="3">
                  <c:v>96.73</c:v>
                </c:pt>
                <c:pt idx="4">
                  <c:v>97.07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83.91</c:v>
                </c:pt>
                <c:pt idx="1">
                  <c:v>83.51</c:v>
                </c:pt>
                <c:pt idx="2">
                  <c:v>83.02</c:v>
                </c:pt>
                <c:pt idx="3">
                  <c:v>90.42</c:v>
                </c:pt>
                <c:pt idx="4">
                  <c:v>90.72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70.319999999999993</c:v>
                </c:pt>
                <c:pt idx="1">
                  <c:v>71.61</c:v>
                </c:pt>
                <c:pt idx="2">
                  <c:v>76.58</c:v>
                </c:pt>
                <c:pt idx="3">
                  <c:v>83.65</c:v>
                </c:pt>
                <c:pt idx="4">
                  <c:v>85.92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770.55</c:v>
                </c:pt>
                <c:pt idx="1">
                  <c:v>702.17</c:v>
                </c:pt>
                <c:pt idx="2">
                  <c:v>617.61</c:v>
                </c:pt>
                <c:pt idx="3">
                  <c:v>492.82</c:v>
                </c:pt>
                <c:pt idx="4">
                  <c:v>490.75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1111.31</c:v>
                </c:pt>
                <c:pt idx="1">
                  <c:v>966.33</c:v>
                </c:pt>
                <c:pt idx="2">
                  <c:v>958.81</c:v>
                </c:pt>
                <c:pt idx="3">
                  <c:v>789.44</c:v>
                </c:pt>
                <c:pt idx="4">
                  <c:v>789.08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99.7</c:v>
                </c:pt>
                <c:pt idx="1">
                  <c:v>99.74</c:v>
                </c:pt>
                <c:pt idx="2">
                  <c:v>99.75</c:v>
                </c:pt>
                <c:pt idx="3">
                  <c:v>99.75</c:v>
                </c:pt>
                <c:pt idx="4">
                  <c:v>99.68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75.540000000000006</c:v>
                </c:pt>
                <c:pt idx="1">
                  <c:v>81.739999999999995</c:v>
                </c:pt>
                <c:pt idx="2">
                  <c:v>82.88</c:v>
                </c:pt>
                <c:pt idx="3">
                  <c:v>87.29</c:v>
                </c:pt>
                <c:pt idx="4">
                  <c:v>88.25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177.38</c:v>
                </c:pt>
                <c:pt idx="1">
                  <c:v>182.72</c:v>
                </c:pt>
                <c:pt idx="2">
                  <c:v>187.26</c:v>
                </c:pt>
                <c:pt idx="3">
                  <c:v>196.12</c:v>
                </c:pt>
                <c:pt idx="4">
                  <c:v>190.97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207.96</c:v>
                </c:pt>
                <c:pt idx="1">
                  <c:v>194.31</c:v>
                </c:pt>
                <c:pt idx="2">
                  <c:v>190.99</c:v>
                </c:pt>
                <c:pt idx="3">
                  <c:v>176.67</c:v>
                </c:pt>
                <c:pt idx="4">
                  <c:v>176.37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37" workbookViewId="0">
      <selection activeCell="BH87" sqref="BH8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倶知安町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1" t="str">
        <f>データ!$M$6</f>
        <v>非設置</v>
      </c>
      <c r="AE8" s="21"/>
      <c r="AF8" s="21"/>
      <c r="AG8" s="21"/>
      <c r="AH8" s="21"/>
      <c r="AI8" s="21"/>
      <c r="AJ8" s="21"/>
      <c r="AK8" s="3"/>
      <c r="AL8" s="22">
        <f>データ!S6</f>
        <v>15123</v>
      </c>
      <c r="AM8" s="22"/>
      <c r="AN8" s="22"/>
      <c r="AO8" s="22"/>
      <c r="AP8" s="22"/>
      <c r="AQ8" s="22"/>
      <c r="AR8" s="22"/>
      <c r="AS8" s="22"/>
      <c r="AT8" s="7">
        <f>データ!T6</f>
        <v>261.33999999999997</v>
      </c>
      <c r="AU8" s="7"/>
      <c r="AV8" s="7"/>
      <c r="AW8" s="7"/>
      <c r="AX8" s="7"/>
      <c r="AY8" s="7"/>
      <c r="AZ8" s="7"/>
      <c r="BA8" s="7"/>
      <c r="BB8" s="7">
        <f>データ!U6</f>
        <v>57.87</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75.27</v>
      </c>
      <c r="Q10" s="7"/>
      <c r="R10" s="7"/>
      <c r="S10" s="7"/>
      <c r="T10" s="7"/>
      <c r="U10" s="7"/>
      <c r="V10" s="7"/>
      <c r="W10" s="7">
        <f>データ!Q6</f>
        <v>76.87</v>
      </c>
      <c r="X10" s="7"/>
      <c r="Y10" s="7"/>
      <c r="Z10" s="7"/>
      <c r="AA10" s="7"/>
      <c r="AB10" s="7"/>
      <c r="AC10" s="7"/>
      <c r="AD10" s="22">
        <f>データ!R6</f>
        <v>3400</v>
      </c>
      <c r="AE10" s="22"/>
      <c r="AF10" s="22"/>
      <c r="AG10" s="22"/>
      <c r="AH10" s="22"/>
      <c r="AI10" s="22"/>
      <c r="AJ10" s="22"/>
      <c r="AK10" s="2"/>
      <c r="AL10" s="22">
        <f>データ!V6</f>
        <v>11159</v>
      </c>
      <c r="AM10" s="22"/>
      <c r="AN10" s="22"/>
      <c r="AO10" s="22"/>
      <c r="AP10" s="22"/>
      <c r="AQ10" s="22"/>
      <c r="AR10" s="22"/>
      <c r="AS10" s="22"/>
      <c r="AT10" s="7">
        <f>データ!W6</f>
        <v>3.4</v>
      </c>
      <c r="AU10" s="7"/>
      <c r="AV10" s="7"/>
      <c r="AW10" s="7"/>
      <c r="AX10" s="7"/>
      <c r="AY10" s="7"/>
      <c r="AZ10" s="7"/>
      <c r="BA10" s="7"/>
      <c r="BB10" s="7">
        <f>データ!X6</f>
        <v>3282.06</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0</v>
      </c>
      <c r="I85" s="12" t="s">
        <v>8</v>
      </c>
      <c r="J85" s="12" t="s">
        <v>49</v>
      </c>
      <c r="K85" s="12" t="s">
        <v>50</v>
      </c>
      <c r="L85" s="12" t="s">
        <v>33</v>
      </c>
      <c r="M85" s="12" t="s">
        <v>36</v>
      </c>
      <c r="N85" s="12" t="s">
        <v>51</v>
      </c>
      <c r="O85" s="12" t="s">
        <v>53</v>
      </c>
    </row>
    <row r="86" spans="1:78" hidden="1">
      <c r="B86" s="12"/>
      <c r="C86" s="12"/>
      <c r="D86" s="12"/>
      <c r="E86" s="12" t="str">
        <f>データ!AI6</f>
        <v/>
      </c>
      <c r="F86" s="12" t="s">
        <v>40</v>
      </c>
      <c r="G86" s="12" t="s">
        <v>40</v>
      </c>
      <c r="H86" s="12" t="str">
        <f>データ!BP6</f>
        <v>【705.21】</v>
      </c>
      <c r="I86" s="12" t="str">
        <f>データ!CA6</f>
        <v>【98.96】</v>
      </c>
      <c r="J86" s="12" t="str">
        <f>データ!CL6</f>
        <v>【134.52】</v>
      </c>
      <c r="K86" s="12" t="str">
        <f>データ!CW6</f>
        <v>【59.57】</v>
      </c>
      <c r="L86" s="12" t="str">
        <f>データ!DH6</f>
        <v>【95.57】</v>
      </c>
      <c r="M86" s="12" t="s">
        <v>40</v>
      </c>
      <c r="N86" s="12" t="s">
        <v>40</v>
      </c>
      <c r="O86" s="12" t="str">
        <f>データ!EO6</f>
        <v>【0.30】</v>
      </c>
    </row>
  </sheetData>
  <sheetProtection algorithmName="SHA-512" hashValue="HHs25v1AkuNUoUNRo6cB65RfFqbjcnOAtQm7nT5IEC4aKPQ1bRNo276VOhmcLqFXD29yipe/DTdcT6QPJMxi4Q==" saltValue="ERph2EG7yokfuLPnsr1on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4</v>
      </c>
      <c r="F3" s="62" t="s">
        <v>3</v>
      </c>
      <c r="G3" s="62" t="s">
        <v>26</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45</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5</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44</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5" s="59" customFormat="1">
      <c r="A6" s="60" t="s">
        <v>95</v>
      </c>
      <c r="B6" s="65">
        <f t="shared" ref="B6:X6" si="1">B7</f>
        <v>2020</v>
      </c>
      <c r="C6" s="65">
        <f t="shared" si="1"/>
        <v>14001</v>
      </c>
      <c r="D6" s="65">
        <f t="shared" si="1"/>
        <v>47</v>
      </c>
      <c r="E6" s="65">
        <f t="shared" si="1"/>
        <v>17</v>
      </c>
      <c r="F6" s="65">
        <f t="shared" si="1"/>
        <v>1</v>
      </c>
      <c r="G6" s="65">
        <f t="shared" si="1"/>
        <v>0</v>
      </c>
      <c r="H6" s="65" t="str">
        <f t="shared" si="1"/>
        <v>北海道　倶知安町</v>
      </c>
      <c r="I6" s="65" t="str">
        <f t="shared" si="1"/>
        <v>法非適用</v>
      </c>
      <c r="J6" s="65" t="str">
        <f t="shared" si="1"/>
        <v>下水道事業</v>
      </c>
      <c r="K6" s="65" t="str">
        <f t="shared" si="1"/>
        <v>公共下水道</v>
      </c>
      <c r="L6" s="65" t="str">
        <f t="shared" si="1"/>
        <v>Cc1</v>
      </c>
      <c r="M6" s="65" t="str">
        <f t="shared" si="1"/>
        <v>非設置</v>
      </c>
      <c r="N6" s="74" t="str">
        <f t="shared" si="1"/>
        <v>-</v>
      </c>
      <c r="O6" s="74" t="str">
        <f t="shared" si="1"/>
        <v>該当数値なし</v>
      </c>
      <c r="P6" s="74">
        <f t="shared" si="1"/>
        <v>75.27</v>
      </c>
      <c r="Q6" s="74">
        <f t="shared" si="1"/>
        <v>76.87</v>
      </c>
      <c r="R6" s="74">
        <f t="shared" si="1"/>
        <v>3400</v>
      </c>
      <c r="S6" s="74">
        <f t="shared" si="1"/>
        <v>15123</v>
      </c>
      <c r="T6" s="74">
        <f t="shared" si="1"/>
        <v>261.33999999999997</v>
      </c>
      <c r="U6" s="74">
        <f t="shared" si="1"/>
        <v>57.87</v>
      </c>
      <c r="V6" s="74">
        <f t="shared" si="1"/>
        <v>11159</v>
      </c>
      <c r="W6" s="74">
        <f t="shared" si="1"/>
        <v>3.4</v>
      </c>
      <c r="X6" s="74">
        <f t="shared" si="1"/>
        <v>3282.06</v>
      </c>
      <c r="Y6" s="82">
        <f t="shared" ref="Y6:AH6" si="2">IF(Y7="",NA(),Y7)</f>
        <v>70.319999999999993</v>
      </c>
      <c r="Z6" s="82">
        <f t="shared" si="2"/>
        <v>71.61</v>
      </c>
      <c r="AA6" s="82">
        <f t="shared" si="2"/>
        <v>76.58</v>
      </c>
      <c r="AB6" s="82">
        <f t="shared" si="2"/>
        <v>83.65</v>
      </c>
      <c r="AC6" s="82">
        <f t="shared" si="2"/>
        <v>85.92</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770.55</v>
      </c>
      <c r="BG6" s="82">
        <f t="shared" si="5"/>
        <v>702.17</v>
      </c>
      <c r="BH6" s="82">
        <f t="shared" si="5"/>
        <v>617.61</v>
      </c>
      <c r="BI6" s="82">
        <f t="shared" si="5"/>
        <v>492.82</v>
      </c>
      <c r="BJ6" s="82">
        <f t="shared" si="5"/>
        <v>490.75</v>
      </c>
      <c r="BK6" s="82">
        <f t="shared" si="5"/>
        <v>1111.31</v>
      </c>
      <c r="BL6" s="82">
        <f t="shared" si="5"/>
        <v>966.33</v>
      </c>
      <c r="BM6" s="82">
        <f t="shared" si="5"/>
        <v>958.81</v>
      </c>
      <c r="BN6" s="82">
        <f t="shared" si="5"/>
        <v>789.44</v>
      </c>
      <c r="BO6" s="82">
        <f t="shared" si="5"/>
        <v>789.08</v>
      </c>
      <c r="BP6" s="74" t="str">
        <f>IF(BP7="","",IF(BP7="-","【-】","【"&amp;SUBSTITUTE(TEXT(BP7,"#,##0.00"),"-","△")&amp;"】"))</f>
        <v>【705.21】</v>
      </c>
      <c r="BQ6" s="82">
        <f t="shared" ref="BQ6:BZ6" si="6">IF(BQ7="",NA(),BQ7)</f>
        <v>99.7</v>
      </c>
      <c r="BR6" s="82">
        <f t="shared" si="6"/>
        <v>99.74</v>
      </c>
      <c r="BS6" s="82">
        <f t="shared" si="6"/>
        <v>99.75</v>
      </c>
      <c r="BT6" s="82">
        <f t="shared" si="6"/>
        <v>99.75</v>
      </c>
      <c r="BU6" s="82">
        <f t="shared" si="6"/>
        <v>99.68</v>
      </c>
      <c r="BV6" s="82">
        <f t="shared" si="6"/>
        <v>75.540000000000006</v>
      </c>
      <c r="BW6" s="82">
        <f t="shared" si="6"/>
        <v>81.739999999999995</v>
      </c>
      <c r="BX6" s="82">
        <f t="shared" si="6"/>
        <v>82.88</v>
      </c>
      <c r="BY6" s="82">
        <f t="shared" si="6"/>
        <v>87.29</v>
      </c>
      <c r="BZ6" s="82">
        <f t="shared" si="6"/>
        <v>88.25</v>
      </c>
      <c r="CA6" s="74" t="str">
        <f>IF(CA7="","",IF(CA7="-","【-】","【"&amp;SUBSTITUTE(TEXT(CA7,"#,##0.00"),"-","△")&amp;"】"))</f>
        <v>【98.96】</v>
      </c>
      <c r="CB6" s="82">
        <f t="shared" ref="CB6:CK6" si="7">IF(CB7="",NA(),CB7)</f>
        <v>177.38</v>
      </c>
      <c r="CC6" s="82">
        <f t="shared" si="7"/>
        <v>182.72</v>
      </c>
      <c r="CD6" s="82">
        <f t="shared" si="7"/>
        <v>187.26</v>
      </c>
      <c r="CE6" s="82">
        <f t="shared" si="7"/>
        <v>196.12</v>
      </c>
      <c r="CF6" s="82">
        <f t="shared" si="7"/>
        <v>190.97</v>
      </c>
      <c r="CG6" s="82">
        <f t="shared" si="7"/>
        <v>207.96</v>
      </c>
      <c r="CH6" s="82">
        <f t="shared" si="7"/>
        <v>194.31</v>
      </c>
      <c r="CI6" s="82">
        <f t="shared" si="7"/>
        <v>190.99</v>
      </c>
      <c r="CJ6" s="82">
        <f t="shared" si="7"/>
        <v>176.67</v>
      </c>
      <c r="CK6" s="82">
        <f t="shared" si="7"/>
        <v>176.37</v>
      </c>
      <c r="CL6" s="74" t="str">
        <f>IF(CL7="","",IF(CL7="-","【-】","【"&amp;SUBSTITUTE(TEXT(CL7,"#,##0.00"),"-","△")&amp;"】"))</f>
        <v>【134.52】</v>
      </c>
      <c r="CM6" s="82">
        <f t="shared" ref="CM6:CV6" si="8">IF(CM7="",NA(),CM7)</f>
        <v>68.61</v>
      </c>
      <c r="CN6" s="82">
        <f t="shared" si="8"/>
        <v>58.64</v>
      </c>
      <c r="CO6" s="82">
        <f t="shared" si="8"/>
        <v>60.19</v>
      </c>
      <c r="CP6" s="82">
        <f t="shared" si="8"/>
        <v>57.3</v>
      </c>
      <c r="CQ6" s="82">
        <f t="shared" si="8"/>
        <v>50.27</v>
      </c>
      <c r="CR6" s="82">
        <f t="shared" si="8"/>
        <v>53.51</v>
      </c>
      <c r="CS6" s="82">
        <f t="shared" si="8"/>
        <v>53.5</v>
      </c>
      <c r="CT6" s="82">
        <f t="shared" si="8"/>
        <v>52.58</v>
      </c>
      <c r="CU6" s="82">
        <f t="shared" si="8"/>
        <v>57.42</v>
      </c>
      <c r="CV6" s="82">
        <f t="shared" si="8"/>
        <v>56.72</v>
      </c>
      <c r="CW6" s="74" t="str">
        <f>IF(CW7="","",IF(CW7="-","【-】","【"&amp;SUBSTITUTE(TEXT(CW7,"#,##0.00"),"-","△")&amp;"】"))</f>
        <v>【59.57】</v>
      </c>
      <c r="CX6" s="82">
        <f t="shared" ref="CX6:DG6" si="9">IF(CX7="",NA(),CX7)</f>
        <v>95.78</v>
      </c>
      <c r="CY6" s="82">
        <f t="shared" si="9"/>
        <v>95.9</v>
      </c>
      <c r="CZ6" s="82">
        <f t="shared" si="9"/>
        <v>96.48</v>
      </c>
      <c r="DA6" s="82">
        <f t="shared" si="9"/>
        <v>96.73</v>
      </c>
      <c r="DB6" s="82">
        <f t="shared" si="9"/>
        <v>97.07</v>
      </c>
      <c r="DC6" s="82">
        <f t="shared" si="9"/>
        <v>83.91</v>
      </c>
      <c r="DD6" s="82">
        <f t="shared" si="9"/>
        <v>83.51</v>
      </c>
      <c r="DE6" s="82">
        <f t="shared" si="9"/>
        <v>83.02</v>
      </c>
      <c r="DF6" s="82">
        <f t="shared" si="9"/>
        <v>90.42</v>
      </c>
      <c r="DG6" s="82">
        <f t="shared" si="9"/>
        <v>90.72</v>
      </c>
      <c r="DH6" s="74" t="str">
        <f>IF(DH7="","",IF(DH7="-","【-】","【"&amp;SUBSTITUTE(TEXT(DH7,"#,##0.00"),"-","△")&amp;"】"))</f>
        <v>【95.57】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f t="shared" ref="EE6:EN6" si="12">IF(EE7="",NA(),EE7)</f>
        <v>8.e-002</v>
      </c>
      <c r="EF6" s="82">
        <f t="shared" si="12"/>
        <v>8.e-002</v>
      </c>
      <c r="EG6" s="74">
        <f t="shared" si="12"/>
        <v>0</v>
      </c>
      <c r="EH6" s="74">
        <f t="shared" si="12"/>
        <v>0</v>
      </c>
      <c r="EI6" s="74">
        <f t="shared" si="12"/>
        <v>0</v>
      </c>
      <c r="EJ6" s="82">
        <f t="shared" si="12"/>
        <v>0.15</v>
      </c>
      <c r="EK6" s="82">
        <f t="shared" si="12"/>
        <v>0.16</v>
      </c>
      <c r="EL6" s="82">
        <f t="shared" si="12"/>
        <v>0.13</v>
      </c>
      <c r="EM6" s="82">
        <f t="shared" si="12"/>
        <v>0.17</v>
      </c>
      <c r="EN6" s="82">
        <f t="shared" si="12"/>
        <v>0.15</v>
      </c>
      <c r="EO6" s="74" t="str">
        <f>IF(EO7="","",IF(EO7="-","【-】","【"&amp;SUBSTITUTE(TEXT(EO7,"#,##0.00"),"-","△")&amp;"】"))</f>
        <v>【0.30】</v>
      </c>
    </row>
    <row r="7" spans="1:145" s="59" customFormat="1">
      <c r="A7" s="60"/>
      <c r="B7" s="66">
        <v>2020</v>
      </c>
      <c r="C7" s="66">
        <v>14001</v>
      </c>
      <c r="D7" s="66">
        <v>47</v>
      </c>
      <c r="E7" s="66">
        <v>17</v>
      </c>
      <c r="F7" s="66">
        <v>1</v>
      </c>
      <c r="G7" s="66">
        <v>0</v>
      </c>
      <c r="H7" s="66" t="s">
        <v>96</v>
      </c>
      <c r="I7" s="66" t="s">
        <v>97</v>
      </c>
      <c r="J7" s="66" t="s">
        <v>98</v>
      </c>
      <c r="K7" s="66" t="s">
        <v>99</v>
      </c>
      <c r="L7" s="66" t="s">
        <v>100</v>
      </c>
      <c r="M7" s="66" t="s">
        <v>101</v>
      </c>
      <c r="N7" s="75" t="s">
        <v>40</v>
      </c>
      <c r="O7" s="75" t="s">
        <v>102</v>
      </c>
      <c r="P7" s="75">
        <v>75.27</v>
      </c>
      <c r="Q7" s="75">
        <v>76.87</v>
      </c>
      <c r="R7" s="75">
        <v>3400</v>
      </c>
      <c r="S7" s="75">
        <v>15123</v>
      </c>
      <c r="T7" s="75">
        <v>261.33999999999997</v>
      </c>
      <c r="U7" s="75">
        <v>57.87</v>
      </c>
      <c r="V7" s="75">
        <v>11159</v>
      </c>
      <c r="W7" s="75">
        <v>3.4</v>
      </c>
      <c r="X7" s="75">
        <v>3282.06</v>
      </c>
      <c r="Y7" s="75">
        <v>70.319999999999993</v>
      </c>
      <c r="Z7" s="75">
        <v>71.61</v>
      </c>
      <c r="AA7" s="75">
        <v>76.58</v>
      </c>
      <c r="AB7" s="75">
        <v>83.65</v>
      </c>
      <c r="AC7" s="75">
        <v>85.92</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770.55</v>
      </c>
      <c r="BG7" s="75">
        <v>702.17</v>
      </c>
      <c r="BH7" s="75">
        <v>617.61</v>
      </c>
      <c r="BI7" s="75">
        <v>492.82</v>
      </c>
      <c r="BJ7" s="75">
        <v>490.75</v>
      </c>
      <c r="BK7" s="75">
        <v>1111.31</v>
      </c>
      <c r="BL7" s="75">
        <v>966.33</v>
      </c>
      <c r="BM7" s="75">
        <v>958.81</v>
      </c>
      <c r="BN7" s="75">
        <v>789.44</v>
      </c>
      <c r="BO7" s="75">
        <v>789.08</v>
      </c>
      <c r="BP7" s="75">
        <v>705.21</v>
      </c>
      <c r="BQ7" s="75">
        <v>99.7</v>
      </c>
      <c r="BR7" s="75">
        <v>99.74</v>
      </c>
      <c r="BS7" s="75">
        <v>99.75</v>
      </c>
      <c r="BT7" s="75">
        <v>99.75</v>
      </c>
      <c r="BU7" s="75">
        <v>99.68</v>
      </c>
      <c r="BV7" s="75">
        <v>75.540000000000006</v>
      </c>
      <c r="BW7" s="75">
        <v>81.739999999999995</v>
      </c>
      <c r="BX7" s="75">
        <v>82.88</v>
      </c>
      <c r="BY7" s="75">
        <v>87.29</v>
      </c>
      <c r="BZ7" s="75">
        <v>88.25</v>
      </c>
      <c r="CA7" s="75">
        <v>98.96</v>
      </c>
      <c r="CB7" s="75">
        <v>177.38</v>
      </c>
      <c r="CC7" s="75">
        <v>182.72</v>
      </c>
      <c r="CD7" s="75">
        <v>187.26</v>
      </c>
      <c r="CE7" s="75">
        <v>196.12</v>
      </c>
      <c r="CF7" s="75">
        <v>190.97</v>
      </c>
      <c r="CG7" s="75">
        <v>207.96</v>
      </c>
      <c r="CH7" s="75">
        <v>194.31</v>
      </c>
      <c r="CI7" s="75">
        <v>190.99</v>
      </c>
      <c r="CJ7" s="75">
        <v>176.67</v>
      </c>
      <c r="CK7" s="75">
        <v>176.37</v>
      </c>
      <c r="CL7" s="75">
        <v>134.52000000000001</v>
      </c>
      <c r="CM7" s="75">
        <v>68.61</v>
      </c>
      <c r="CN7" s="75">
        <v>58.64</v>
      </c>
      <c r="CO7" s="75">
        <v>60.19</v>
      </c>
      <c r="CP7" s="75">
        <v>57.3</v>
      </c>
      <c r="CQ7" s="75">
        <v>50.27</v>
      </c>
      <c r="CR7" s="75">
        <v>53.51</v>
      </c>
      <c r="CS7" s="75">
        <v>53.5</v>
      </c>
      <c r="CT7" s="75">
        <v>52.58</v>
      </c>
      <c r="CU7" s="75">
        <v>57.42</v>
      </c>
      <c r="CV7" s="75">
        <v>56.72</v>
      </c>
      <c r="CW7" s="75">
        <v>59.57</v>
      </c>
      <c r="CX7" s="75">
        <v>95.78</v>
      </c>
      <c r="CY7" s="75">
        <v>95.9</v>
      </c>
      <c r="CZ7" s="75">
        <v>96.48</v>
      </c>
      <c r="DA7" s="75">
        <v>96.73</v>
      </c>
      <c r="DB7" s="75">
        <v>97.07</v>
      </c>
      <c r="DC7" s="75">
        <v>83.91</v>
      </c>
      <c r="DD7" s="75">
        <v>83.51</v>
      </c>
      <c r="DE7" s="75">
        <v>83.02</v>
      </c>
      <c r="DF7" s="75">
        <v>90.42</v>
      </c>
      <c r="DG7" s="75">
        <v>90.72</v>
      </c>
      <c r="DH7" s="75">
        <v>95.57</v>
      </c>
      <c r="DI7" s="75"/>
      <c r="DJ7" s="75"/>
      <c r="DK7" s="75"/>
      <c r="DL7" s="75"/>
      <c r="DM7" s="75"/>
      <c r="DN7" s="75"/>
      <c r="DO7" s="75"/>
      <c r="DP7" s="75"/>
      <c r="DQ7" s="75"/>
      <c r="DR7" s="75"/>
      <c r="DS7" s="75"/>
      <c r="DT7" s="75"/>
      <c r="DU7" s="75"/>
      <c r="DV7" s="75"/>
      <c r="DW7" s="75"/>
      <c r="DX7" s="75"/>
      <c r="DY7" s="75"/>
      <c r="DZ7" s="75"/>
      <c r="EA7" s="75"/>
      <c r="EB7" s="75"/>
      <c r="EC7" s="75"/>
      <c r="ED7" s="75"/>
      <c r="EE7" s="75">
        <v>8.e-002</v>
      </c>
      <c r="EF7" s="75">
        <v>8.e-002</v>
      </c>
      <c r="EG7" s="75">
        <v>0</v>
      </c>
      <c r="EH7" s="75">
        <v>0</v>
      </c>
      <c r="EI7" s="75">
        <v>0</v>
      </c>
      <c r="EJ7" s="75">
        <v>0.15</v>
      </c>
      <c r="EK7" s="75">
        <v>0.16</v>
      </c>
      <c r="EL7" s="75">
        <v>0.13</v>
      </c>
      <c r="EM7" s="75">
        <v>0.17</v>
      </c>
      <c r="EN7" s="75">
        <v>0.15</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2021-12-03T07:42:11Z</dcterms:created>
  <dcterms:modified xsi:type="dcterms:W3CDTF">2022-01-20T05:26:17Z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2022-01-20T05:26:17Z</vt:filetime>
  </property>
</Properties>
</file>